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500" activeTab="2"/>
  </bookViews>
  <sheets>
    <sheet name="Прил. 1 к Постан. (прил. 6)" sheetId="2" r:id="rId1"/>
    <sheet name="Прил. 1.1 к Постан.(прил. 6)" sheetId="9" r:id="rId2"/>
    <sheet name="Прил. 1.2 к Постан.(прил. 6)" sheetId="10" r:id="rId3"/>
  </sheets>
  <definedNames>
    <definedName name="_xlnm._FilterDatabase" localSheetId="0" hidden="1">'Прил. 1 к Постан. (прил. 6)'!$B$10:$I$23</definedName>
    <definedName name="_xlnm._FilterDatabase" localSheetId="1" hidden="1">'Прил. 1.1 к Постан.(прил. 6)'!$B$10:$I$23</definedName>
    <definedName name="Z_120B5AA8_8616_4215_9D00_9F8927DB5307_.wvu.FilterData" localSheetId="0" hidden="1">'Прил. 1 к Постан. (прил. 6)'!$B$10:$I$23</definedName>
    <definedName name="Z_120B5AA8_8616_4215_9D00_9F8927DB5307_.wvu.FilterData" localSheetId="1" hidden="1">'Прил. 1.1 к Постан.(прил. 6)'!$B$10:$I$23</definedName>
    <definedName name="Z_120B5AA8_8616_4215_9D00_9F8927DB5307_.wvu.PrintArea" localSheetId="0" hidden="1">'Прил. 1 к Постан. (прил. 6)'!$A$1:$J$39</definedName>
    <definedName name="Z_120B5AA8_8616_4215_9D00_9F8927DB5307_.wvu.PrintArea" localSheetId="1" hidden="1">'Прил. 1.1 к Постан.(прил. 6)'!$A$1:$J$41</definedName>
    <definedName name="_xlnm.Print_Titles" localSheetId="0">'Прил. 1 к Постан. (прил. 6)'!$7:$10</definedName>
    <definedName name="_xlnm.Print_Titles" localSheetId="1">'Прил. 1.1 к Постан.(прил. 6)'!$7:$10</definedName>
    <definedName name="_xlnm.Print_Area" localSheetId="0">'Прил. 1 к Постан. (прил. 6)'!$A$1:$J$37</definedName>
    <definedName name="_xlnm.Print_Area" localSheetId="1">'Прил. 1.1 к Постан.(прил. 6)'!$A$1:$J$39</definedName>
    <definedName name="_xlnm.Print_Area" localSheetId="2">'Прил. 1.2 к Постан.(прил. 6)'!$A$1:$J$38</definedName>
  </definedNames>
  <calcPr calcId="144525"/>
  <customWorkbookViews>
    <customWorkbookView name="Бражник Елена Владимировна - Личное представление" guid="{120B5AA8-8616-4215-9D00-9F8927DB5307}" mergeInterval="0" personalView="1" maximized="1" windowWidth="1436" windowHeight="640" tabRatio="500" activeSheetId="4"/>
  </customWorkbookViews>
</workbook>
</file>

<file path=xl/calcChain.xml><?xml version="1.0" encoding="utf-8"?>
<calcChain xmlns="http://schemas.openxmlformats.org/spreadsheetml/2006/main">
  <c r="J26" i="10" l="1"/>
  <c r="J24" i="10"/>
  <c r="J23" i="10"/>
  <c r="J22" i="10"/>
  <c r="J20" i="10"/>
  <c r="J19" i="10"/>
  <c r="J18" i="10"/>
  <c r="J17" i="10"/>
  <c r="J16" i="10"/>
  <c r="J14" i="10" s="1"/>
  <c r="A16" i="10"/>
  <c r="A17" i="10" s="1"/>
  <c r="A18" i="10" s="1"/>
  <c r="A19" i="10" s="1"/>
  <c r="A20" i="10" s="1"/>
  <c r="J21" i="10" l="1"/>
  <c r="J13" i="10"/>
  <c r="J12" i="10" s="1"/>
  <c r="J27" i="9" l="1"/>
  <c r="J23" i="9"/>
  <c r="J22" i="9"/>
  <c r="J21" i="9"/>
  <c r="J19" i="9"/>
  <c r="J18" i="9"/>
  <c r="J17" i="9"/>
  <c r="J16" i="9"/>
  <c r="J15" i="9"/>
  <c r="A15" i="9"/>
  <c r="A16" i="9" s="1"/>
  <c r="A17" i="9" s="1"/>
  <c r="A18" i="9" s="1"/>
  <c r="A19" i="9" s="1"/>
  <c r="J13" i="9" l="1"/>
  <c r="J20" i="9"/>
  <c r="J25" i="2"/>
  <c r="J12" i="9" l="1"/>
  <c r="J11" i="9" s="1"/>
  <c r="J23" i="2"/>
  <c r="J22" i="2"/>
  <c r="J21" i="2"/>
  <c r="J19" i="2"/>
  <c r="J18" i="2"/>
  <c r="J17" i="2"/>
  <c r="J16" i="2"/>
  <c r="J15" i="2"/>
  <c r="A15" i="2"/>
  <c r="A16" i="2" s="1"/>
  <c r="A17" i="2" s="1"/>
  <c r="A18" i="2" s="1"/>
  <c r="A19" i="2" s="1"/>
  <c r="J20" i="2" l="1"/>
  <c r="J13" i="2"/>
  <c r="J12" i="2" l="1"/>
  <c r="J11" i="2" s="1"/>
</calcChain>
</file>

<file path=xl/sharedStrings.xml><?xml version="1.0" encoding="utf-8"?>
<sst xmlns="http://schemas.openxmlformats.org/spreadsheetml/2006/main" count="444" uniqueCount="118">
  <si>
    <t>Мероприятия по созданию и реконструкции, в том числе по осуществлению переустройства, механизации и автоматизации производства,</t>
  </si>
  <si>
    <t xml:space="preserve">№ п/п </t>
  </si>
  <si>
    <t>Наименование объекта</t>
  </si>
  <si>
    <t>Инвентарный номер</t>
  </si>
  <si>
    <t>Ссылка в Схемах</t>
  </si>
  <si>
    <t>Направление</t>
  </si>
  <si>
    <t>Название мероприятия</t>
  </si>
  <si>
    <t>Сроки выполнения работ</t>
  </si>
  <si>
    <t>Год ввода в эксплуатацию</t>
  </si>
  <si>
    <t>2023</t>
  </si>
  <si>
    <t>2024</t>
  </si>
  <si>
    <t>2027</t>
  </si>
  <si>
    <t>2031</t>
  </si>
  <si>
    <t>2040</t>
  </si>
  <si>
    <t>начало</t>
  </si>
  <si>
    <t>окончание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</si>
  <si>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</si>
  <si>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</si>
  <si>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</si>
  <si>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</si>
  <si>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</si>
  <si>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</si>
  <si>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</si>
  <si>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</si>
  <si>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</si>
  <si>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СЕКТОР ВОДОСНАБЖЕНИЯ</t>
  </si>
  <si>
    <t>Сети водоснабжения</t>
  </si>
  <si>
    <t>новое строительство</t>
  </si>
  <si>
    <t>Строительство новых объектов централизованных систем водоснабжения</t>
  </si>
  <si>
    <t>Реконструкция централизованных систем водоснабжения</t>
  </si>
  <si>
    <t>Объекты и сети централизованного водоснабжения</t>
  </si>
  <si>
    <t>Повышение надежности работы сооружений</t>
  </si>
  <si>
    <t>Повышение надёжности работы сооружений</t>
  </si>
  <si>
    <t>СЕКТОР ВОДООТВЕДЕНИЯ</t>
  </si>
  <si>
    <t>Сети водоотведения</t>
  </si>
  <si>
    <t>КНС 3,4,5,6,7,Новожилово</t>
  </si>
  <si>
    <t>Строительство новых объектов централизованных систем водоотведения</t>
  </si>
  <si>
    <t xml:space="preserve">Строительство сетей водоснабжения в районе Шарапы для многодетных семей </t>
  </si>
  <si>
    <t xml:space="preserve">Реконструкция водовода по ул. Юбилейная от ул. Мира до ул Свердлова </t>
  </si>
  <si>
    <t>№ 30271</t>
  </si>
  <si>
    <t xml:space="preserve">Реконструкция водовода по ул. Гражданская </t>
  </si>
  <si>
    <t>№ 30237</t>
  </si>
  <si>
    <t xml:space="preserve">Реконструкция водовода по ул. Хользунова </t>
  </si>
  <si>
    <t>№ 30570</t>
  </si>
  <si>
    <t xml:space="preserve">Реконструкция водовода по  ул. Набережная </t>
  </si>
  <si>
    <t xml:space="preserve">Создание автоматизированной системы мониторинга работы разводящей сети и насосных станций (диктующие точки, диспетчеризация, телеметрия, ПУВ, автоматизированные ВРК) 
</t>
  </si>
  <si>
    <t>№ 35697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</si>
  <si>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1, п. 3. Редакция 2022г.с изм.)</t>
  </si>
  <si>
    <t xml:space="preserve">Реконструкция напорного коллектора  от камеры переключения до ГОС </t>
  </si>
  <si>
    <t>№ 20003, 20002, 20071, 20001, 20007, 20006</t>
  </si>
  <si>
    <t>№ 30225</t>
  </si>
  <si>
    <t xml:space="preserve">Реконструкция КНС города с заменой устаревшего насосного оборудования на менее энергоёмкое. 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</si>
  <si>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2, п. 1. Редакция 2022г.с изм.)</t>
  </si>
  <si>
    <t>30712</t>
  </si>
  <si>
    <t>30088</t>
  </si>
  <si>
    <t>30256</t>
  </si>
  <si>
    <t>30486</t>
  </si>
  <si>
    <t>6577</t>
  </si>
  <si>
    <t>30215</t>
  </si>
  <si>
    <t>30272</t>
  </si>
  <si>
    <t>31297</t>
  </si>
  <si>
    <t>Мероприятия 2023 года</t>
  </si>
  <si>
    <t>Мероприятия 2024 года</t>
  </si>
  <si>
    <t>Итого средства  Концедента</t>
  </si>
  <si>
    <t>Итого средства Концедента</t>
  </si>
  <si>
    <t>тыс. руб.  (Капитальные вложения определены в текущих ценах)</t>
  </si>
  <si>
    <t>тыс. руб.   (Капитальные вложения определены в текущих ценах)</t>
  </si>
  <si>
    <t>218 888,889 (без учета НДС)</t>
  </si>
  <si>
    <t>218 888,889 (без учета  НДС)</t>
  </si>
  <si>
    <r>
      <t xml:space="preserve">218 888,889 </t>
    </r>
    <r>
      <rPr>
        <b/>
        <sz val="14"/>
        <color indexed="45"/>
        <rFont val="Times New Roman"/>
        <family val="1"/>
        <charset val="204"/>
      </rPr>
      <t>(без учета НДС)</t>
    </r>
  </si>
  <si>
    <t xml:space="preserve">  модернизации и замене морально устаревшего и физически изношенного оборудования новым, более производительным оборудованием, объекта Соглашения за счет средств Концедента</t>
  </si>
  <si>
    <t>,</t>
  </si>
  <si>
    <t xml:space="preserve">Строительство сетей водоотведения п. Николаев Посад с реконструкцией КНС № 6 </t>
  </si>
  <si>
    <t>Сеть водоснабжения м-н -К- от ул. Мира, 110, до ул. Свердлова, 158 (инв. номер 30712). Участок сети по ул. Свердлова, напротив дома № 158</t>
  </si>
  <si>
    <t>Сеть водоснабжения от насосной ст. № 10 по ул. Черепанова (инв. номер 30088). Участок сети от ул. Степанова, район дома № 14, до ул. Д. Бедного, район дома № 1</t>
  </si>
  <si>
    <t>Водопроводная сеть 2655 м. от пересечения автодорог Кунгур-Соликамск и Березники БПКРУ-4 по ул. Хользунова до ул. Ленвенская (инв. номер 31297). Участок сети по ул. Хользунова, в райне дома № 114, до ул. Хользунова, район дома № 180</t>
  </si>
  <si>
    <t>Сеть водоснабжения по ул. Юбилейной и П. Коммуны (инв. номер 30215). Участок сети  по ул. Парижской Коммуны, в районе дома 42, до ул. Парижской Коммуны, район дома  46</t>
  </si>
  <si>
    <t>Сеть водоснабжения по ул. Ермака от ул. Л. Толстого, в районе дома № 61, до ул. Гражданская, в районе дома № 30</t>
  </si>
  <si>
    <t>Сеть водоснабжения в п. Н-Зырянка (инв. номер 30272). Участок сети по ул. Шолохова, от точки А (напротив дома № 2) до точки Б (напротив дома № 12)</t>
  </si>
  <si>
    <t>Сеть водоснабжения в п. Н-Зырянка (инв. номер 30272). Участок сети по ул. Шахтерская, от точки А (напротив дома № 46) до точки Б (напротив дома № 31)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</si>
  <si>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2.11  Редакция 2022 г. с изм.)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</si>
  <si>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1, п. 3. Редакция 2022 г. с изм.)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</si>
  <si>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2, п. 1.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</si>
  <si>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2.4. 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</si>
  <si>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3.2. 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</si>
  <si>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2.2. 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</si>
  <si>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2.3.  Редакция 2022 г. с изм.)</t>
  </si>
  <si>
    <t>Схема водоотведения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3, п.1.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</si>
  <si>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1.2. 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</si>
  <si>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2.11.  Редакция 2022 г. с изм.)</t>
  </si>
  <si>
    <t>Сеть водоснабжения по ул. Мира, дом 80 (инв. номер 30486). Участок сети от ул. Мира, напротив дома № 66, до ул. Мира, напротив дома № 80</t>
  </si>
  <si>
    <t>Сумма финансирования Концедента</t>
  </si>
  <si>
    <t>Сеть водоснабжения м-н -К- от ул. Мира, 110, до ул. Свердлова, 158 (инв. номер 30712). Участок сети от ул. Мира, район дома № 82, до дома в районе ул. Мира, № 110, и от ВНС 18 до ул. Свердлова, район дома № 158</t>
  </si>
  <si>
    <t>Сеть водоснабжения от н/ст/ N 18 до ул. Мира (инв. номер 30256). Участок сети по ул. Мира, напротив дома № 116, до ул. Мира, напротив дома № 130</t>
  </si>
  <si>
    <t>Водопроводная сеть 2655м от пересечения автодорог Кунгур-Соликамск и Березники БПКРУ-4 по ул. Хользунова до ул. Ленвенская (инв. номер 31297). Участок сети по ул. Хользунова, в райне лома № 114, до ул. Хользунова, район дома № 180</t>
  </si>
  <si>
    <t>Водопроводная сеть протяженностью 733,22м лит. Св., расположенная по адресу: ул. Ивана Дощеникова, ул. Прикамская, ул. Вологодская (инв. номер 6577). Участок сети от ул. Ивана Дощеникова, дом 20,  до ул. Строгановская, дом 19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</si>
  <si>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2.11.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</si>
  <si>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2.4.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</si>
  <si>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2.2.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</si>
  <si>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2.3.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</si>
  <si>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3.2.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</si>
  <si>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1.2. Редакция 2022 г. 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</si>
  <si>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2.2. Редакция 2022 г.с изм.)</t>
  </si>
  <si>
    <t xml:space="preserve">Реконструкция водовода по ул. Юбилейная от ул. Мира до ул. Свердлова </t>
  </si>
  <si>
    <t>Водопроводная сеть 2655м от пересечения автодорог Кунгур-Соликамск и Березники БПКРУ-4 по ул. Хользунова до ул. Ленвенская (инв. номер 31297). Участок сети по ул. Хользунова, в райне дома № 114, до ул. Хользунова, район дома № 180</t>
  </si>
  <si>
    <t>Водопроводная сеть протяженностью 733,22м лит. Св. расположенная по адресу: ул. Ивана Дощеникова, ул. Прикамская, ул. Вологодская (инв. номер 6577). Участок сети от ул. Ивана Дощеникова, дом 20,  до ул. Строгановская, дом 19</t>
  </si>
  <si>
    <t>Схема водоотведения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3, п.1. Редакция 2022г.с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</si>
  <si>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2.4. Редакция 2022 г.с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</si>
  <si>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2.11. Редакция 2022 г.с изм.)</t>
  </si>
  <si>
    <t>КНС 3,4,5,6,7, Новожилово</t>
  </si>
  <si>
    <t>Сеть водоснабжения м-н -К- от ул. Мира, 110, до ул.Свердлова, 158 (инв. номер 30712). Участок сети от ул. Мира, район дома № 82, до дома в районе ул. Мира, № 110, и от ВНС 18 до ул. Свердлова, район дома № 158</t>
  </si>
  <si>
    <t>Реконструкция КНС города с заменой устаревшего насосного оборудования на менее энергоёмкое</t>
  </si>
  <si>
    <t>Сеть водоснабжения по ул. Юбилейной и П. Коммуны (инв. номер 30215). Участок сети  по ул. Парижской Коммуны, в районе дома 42, до ул. Парижской Коммуны, район дома 46</t>
  </si>
  <si>
    <r>
      <t xml:space="preserve">Приложение  6             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от </t>
    </r>
    <r>
      <rPr>
        <u/>
        <sz val="16"/>
        <rFont val="Times New Roman"/>
        <family val="1"/>
        <charset val="204"/>
      </rPr>
      <t xml:space="preserve">28.12.2016 № 3835 </t>
    </r>
  </si>
  <si>
    <t>Приложение 1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от ________________ №_____</t>
  </si>
  <si>
    <t>Приложение 1.1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от ______________ №________</t>
  </si>
  <si>
    <r>
      <t xml:space="preserve">Приложение  6             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от </t>
    </r>
    <r>
      <rPr>
        <u/>
        <sz val="16"/>
        <rFont val="Times New Roman"/>
        <family val="1"/>
        <charset val="204"/>
      </rPr>
      <t>28.12.2016 № 3835</t>
    </r>
    <r>
      <rPr>
        <sz val="16"/>
        <rFont val="Times New Roman"/>
        <family val="1"/>
        <charset val="204"/>
      </rPr>
      <t xml:space="preserve"> </t>
    </r>
  </si>
  <si>
    <t>Приложение 1.2                                                                                                                                                                                                                             
к постановлению администрации города Березники от 05.04.2024 № 01-02-529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</si>
</sst>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##0_р_._-;\-* ###0_р_._-;_-* \-??_р_._-;_-@_-"/>
    <numFmt numFmtId="166" formatCode="#,##0.000"/>
    <numFmt numFmtId="167" formatCode="#,##0.00000"/>
  </numFmts>
  <fonts count="22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4"/>
      <color indexed="4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000000"/>
      <name val="Calibri"/>
      <family val="2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49" fontId="2" fillId="0" borderId="0" xfId="0" applyNumberFormat="1" applyFont="1" applyFill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 applyProtection="1">
      <alignment horizontal="right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165" fontId="8" fillId="0" borderId="8" xfId="0" applyNumberFormat="1" applyFont="1" applyFill="1" applyBorder="1" applyAlignment="1" applyProtection="1">
      <alignment horizontal="right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 shrinkToFit="1"/>
    </xf>
    <xf numFmtId="165" fontId="10" fillId="0" borderId="0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/>
    </xf>
    <xf numFmtId="49" fontId="8" fillId="0" borderId="8" xfId="0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vertical="top" wrapText="1"/>
    </xf>
    <xf numFmtId="165" fontId="8" fillId="0" borderId="6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49" fontId="8" fillId="0" borderId="5" xfId="0" applyNumberFormat="1" applyFont="1" applyFill="1" applyBorder="1" applyAlignment="1">
      <alignment horizontal="right" vertical="center" wrapText="1"/>
    </xf>
    <xf numFmtId="166" fontId="8" fillId="0" borderId="5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 applyProtection="1">
      <alignment horizontal="righ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top" wrapText="1"/>
    </xf>
    <xf numFmtId="165" fontId="8" fillId="0" borderId="11" xfId="0" applyNumberFormat="1" applyFont="1" applyFill="1" applyBorder="1" applyAlignment="1" applyProtection="1">
      <alignment horizontal="righ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 applyProtection="1">
      <alignment horizontal="right" vertical="center" wrapText="1"/>
    </xf>
    <xf numFmtId="166" fontId="8" fillId="0" borderId="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3" fillId="0" borderId="0" xfId="0" applyFont="1" applyFill="1"/>
    <xf numFmtId="166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8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167" fontId="9" fillId="0" borderId="3" xfId="0" applyNumberFormat="1" applyFont="1" applyFill="1" applyBorder="1" applyAlignment="1">
      <alignment horizontal="right" vertical="center" wrapText="1"/>
    </xf>
    <xf numFmtId="167" fontId="9" fillId="0" borderId="4" xfId="0" applyNumberFormat="1" applyFont="1" applyFill="1" applyBorder="1" applyAlignment="1">
      <alignment horizontal="righ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left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</cellXfs>
  <cellStyles count="4">
    <cellStyle name="Обычный" xfId="0" builtinId="0"/>
    <cellStyle name="Обычный 13 2" xfId="2"/>
    <cellStyle name="Обычный 3" xfId="1"/>
    <cellStyle name="Финансовый 11" xf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39"/>
  <sheetViews>
    <sheetView view="pageBreakPreview" topLeftCell="E1" zoomScale="110" zoomScaleNormal="55" zoomScaleSheetLayoutView="110" workbookViewId="0">
      <selection activeCell="F1" sqref="F1:J1"/>
    </sheetView>
  </sheetViews>
  <sheetFormatPr defaultColWidth="9" defaultRowHeight="15" outlineLevelRow="2" outlineLevelCol="1" x14ac:dyDescent="0.25"/>
  <cols>
    <col min="1" max="1" width="12.28515625" style="1" customWidth="1"/>
    <col min="2" max="2" width="26" style="1" customWidth="1"/>
    <col min="3" max="3" width="18.7109375" style="1" customWidth="1" outlineLevel="1"/>
    <col min="4" max="4" width="108.28515625" style="70" customWidth="1" outlineLevel="1"/>
    <col min="5" max="5" width="30" style="1" customWidth="1" outlineLevel="1"/>
    <col min="6" max="6" width="63.5703125" style="1" customWidth="1"/>
    <col min="7" max="7" width="11.5703125" style="67" customWidth="1"/>
    <col min="8" max="8" width="15.42578125" style="67" customWidth="1"/>
    <col min="9" max="9" width="18.7109375" style="67" customWidth="1"/>
    <col min="10" max="10" width="22" style="69" customWidth="1"/>
    <col min="11" max="1017" width="9.140625" style="1" customWidth="1"/>
    <col min="1018" max="16384" width="9" style="53"/>
  </cols>
  <sheetData>
    <row r="1" spans="1:11" s="1" customFormat="1" ht="54.75" customHeight="1" x14ac:dyDescent="0.25">
      <c r="D1" s="70"/>
      <c r="F1" s="101" t="s">
        <v>114</v>
      </c>
      <c r="G1" s="102"/>
      <c r="H1" s="102"/>
      <c r="I1" s="102"/>
      <c r="J1" s="102"/>
      <c r="K1" s="51"/>
    </row>
    <row r="2" spans="1:11" s="1" customFormat="1" ht="13.5" customHeight="1" x14ac:dyDescent="0.25">
      <c r="D2" s="70"/>
      <c r="F2" s="81"/>
      <c r="G2" s="81"/>
      <c r="H2" s="81"/>
      <c r="I2" s="81"/>
      <c r="J2" s="81"/>
      <c r="K2" s="51"/>
    </row>
    <row r="3" spans="1:11" s="1" customFormat="1" ht="47.25" customHeight="1" x14ac:dyDescent="0.25">
      <c r="D3" s="70"/>
      <c r="F3" s="101" t="s">
        <v>113</v>
      </c>
      <c r="G3" s="102"/>
      <c r="H3" s="102"/>
      <c r="I3" s="102"/>
      <c r="J3" s="102"/>
      <c r="K3" s="51"/>
    </row>
    <row r="4" spans="1:11" ht="33" customHeight="1" x14ac:dyDescent="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52"/>
    </row>
    <row r="5" spans="1:11" ht="45" customHeight="1" x14ac:dyDescent="0.25">
      <c r="A5" s="108" t="s">
        <v>70</v>
      </c>
      <c r="B5" s="108"/>
      <c r="C5" s="108"/>
      <c r="D5" s="108"/>
      <c r="E5" s="108"/>
      <c r="F5" s="108"/>
      <c r="G5" s="108"/>
      <c r="H5" s="108"/>
      <c r="I5" s="108"/>
      <c r="J5" s="52"/>
    </row>
    <row r="6" spans="1:11" ht="22.5" x14ac:dyDescent="0.25">
      <c r="A6" s="54"/>
      <c r="B6" s="54"/>
      <c r="C6" s="54"/>
      <c r="D6" s="71"/>
      <c r="E6" s="54"/>
      <c r="F6" s="54"/>
      <c r="G6" s="54"/>
      <c r="H6" s="54"/>
      <c r="I6" s="54"/>
      <c r="J6" s="52"/>
    </row>
    <row r="7" spans="1:11" ht="18.75" x14ac:dyDescent="0.25">
      <c r="A7" s="109" t="s">
        <v>66</v>
      </c>
      <c r="B7" s="109"/>
      <c r="C7" s="109"/>
      <c r="D7" s="109"/>
      <c r="E7" s="109"/>
      <c r="F7" s="109"/>
      <c r="G7" s="109"/>
      <c r="H7" s="109"/>
      <c r="I7" s="109"/>
      <c r="J7" s="55"/>
    </row>
    <row r="8" spans="1:11" ht="42" customHeight="1" x14ac:dyDescent="0.25">
      <c r="A8" s="110" t="s">
        <v>1</v>
      </c>
      <c r="B8" s="110" t="s">
        <v>2</v>
      </c>
      <c r="C8" s="110" t="s">
        <v>3</v>
      </c>
      <c r="D8" s="111" t="s">
        <v>4</v>
      </c>
      <c r="E8" s="110" t="s">
        <v>5</v>
      </c>
      <c r="F8" s="110" t="s">
        <v>6</v>
      </c>
      <c r="G8" s="110" t="s">
        <v>7</v>
      </c>
      <c r="H8" s="110"/>
      <c r="I8" s="110" t="s">
        <v>8</v>
      </c>
      <c r="J8" s="103" t="s">
        <v>91</v>
      </c>
    </row>
    <row r="9" spans="1:11" ht="42" customHeight="1" x14ac:dyDescent="0.25">
      <c r="A9" s="110"/>
      <c r="B9" s="110"/>
      <c r="C9" s="110"/>
      <c r="D9" s="111"/>
      <c r="E9" s="110"/>
      <c r="F9" s="110"/>
      <c r="G9" s="56" t="s">
        <v>14</v>
      </c>
      <c r="H9" s="56" t="s">
        <v>15</v>
      </c>
      <c r="I9" s="110"/>
      <c r="J9" s="103"/>
    </row>
    <row r="10" spans="1:11" ht="18.75" x14ac:dyDescent="0.25">
      <c r="A10" s="56" t="s">
        <v>16</v>
      </c>
      <c r="B10" s="56" t="s">
        <v>17</v>
      </c>
      <c r="C10" s="56" t="s">
        <v>18</v>
      </c>
      <c r="D10" s="72" t="s">
        <v>19</v>
      </c>
      <c r="E10" s="56" t="s">
        <v>20</v>
      </c>
      <c r="F10" s="56" t="s">
        <v>21</v>
      </c>
      <c r="G10" s="56" t="s">
        <v>22</v>
      </c>
      <c r="H10" s="56" t="s">
        <v>23</v>
      </c>
      <c r="I10" s="56" t="s">
        <v>24</v>
      </c>
      <c r="J10" s="72">
        <v>10</v>
      </c>
    </row>
    <row r="11" spans="1:11" ht="38.25" customHeight="1" x14ac:dyDescent="0.25">
      <c r="A11" s="104" t="s">
        <v>64</v>
      </c>
      <c r="B11" s="105"/>
      <c r="C11" s="105"/>
      <c r="D11" s="105"/>
      <c r="E11" s="58"/>
      <c r="F11" s="58"/>
      <c r="G11" s="58"/>
      <c r="H11" s="58"/>
      <c r="I11" s="59"/>
      <c r="J11" s="60">
        <f>SUM(J12,J25)</f>
        <v>330000.00001000002</v>
      </c>
    </row>
    <row r="12" spans="1:11" ht="32.25" customHeight="1" x14ac:dyDescent="0.25">
      <c r="A12" s="104" t="s">
        <v>61</v>
      </c>
      <c r="B12" s="105"/>
      <c r="C12" s="105"/>
      <c r="D12" s="105"/>
      <c r="E12" s="105"/>
      <c r="F12" s="105"/>
      <c r="G12" s="105"/>
      <c r="H12" s="105"/>
      <c r="I12" s="106"/>
      <c r="J12" s="60">
        <f>SUM(J13,J20)</f>
        <v>111111.11112</v>
      </c>
    </row>
    <row r="13" spans="1:11" ht="32.25" customHeight="1" outlineLevel="1" x14ac:dyDescent="0.25">
      <c r="A13" s="24"/>
      <c r="B13" s="107" t="s">
        <v>25</v>
      </c>
      <c r="C13" s="107"/>
      <c r="D13" s="107"/>
      <c r="E13" s="61"/>
      <c r="F13" s="61"/>
      <c r="G13" s="56"/>
      <c r="H13" s="56"/>
      <c r="I13" s="56"/>
      <c r="J13" s="62">
        <f>SUM(J14:J19)</f>
        <v>100363.67112</v>
      </c>
    </row>
    <row r="14" spans="1:11" ht="93.75" outlineLevel="2" x14ac:dyDescent="0.25">
      <c r="A14" s="4">
        <v>1</v>
      </c>
      <c r="B14" s="2" t="s">
        <v>26</v>
      </c>
      <c r="C14" s="2" t="s">
        <v>27</v>
      </c>
      <c r="D14" s="73" t="s">
        <v>84</v>
      </c>
      <c r="E14" s="12" t="s">
        <v>28</v>
      </c>
      <c r="F14" s="2" t="s">
        <v>37</v>
      </c>
      <c r="G14" s="5">
        <v>2023</v>
      </c>
      <c r="H14" s="5">
        <v>2023</v>
      </c>
      <c r="I14" s="6" t="s">
        <v>13</v>
      </c>
      <c r="J14" s="7">
        <v>2077.4</v>
      </c>
    </row>
    <row r="15" spans="1:11" ht="93.75" outlineLevel="2" x14ac:dyDescent="0.25">
      <c r="A15" s="4">
        <f t="shared" ref="A15:A19" si="0">A14+1</f>
        <v>2</v>
      </c>
      <c r="B15" s="2" t="s">
        <v>26</v>
      </c>
      <c r="C15" s="2" t="s">
        <v>50</v>
      </c>
      <c r="D15" s="73" t="s">
        <v>85</v>
      </c>
      <c r="E15" s="12" t="s">
        <v>29</v>
      </c>
      <c r="F15" s="2" t="s">
        <v>38</v>
      </c>
      <c r="G15" s="5">
        <v>2023</v>
      </c>
      <c r="H15" s="5">
        <v>2023</v>
      </c>
      <c r="I15" s="6" t="s">
        <v>9</v>
      </c>
      <c r="J15" s="7">
        <f>27896.79*1.2</f>
        <v>33476.148000000001</v>
      </c>
    </row>
    <row r="16" spans="1:11" ht="93.75" outlineLevel="2" x14ac:dyDescent="0.25">
      <c r="A16" s="4">
        <f t="shared" si="0"/>
        <v>3</v>
      </c>
      <c r="B16" s="2" t="s">
        <v>26</v>
      </c>
      <c r="C16" s="2" t="s">
        <v>39</v>
      </c>
      <c r="D16" s="73" t="s">
        <v>86</v>
      </c>
      <c r="E16" s="12" t="s">
        <v>29</v>
      </c>
      <c r="F16" s="2" t="s">
        <v>40</v>
      </c>
      <c r="G16" s="5">
        <v>2023</v>
      </c>
      <c r="H16" s="5">
        <v>2023</v>
      </c>
      <c r="I16" s="6" t="s">
        <v>9</v>
      </c>
      <c r="J16" s="7">
        <f>8332.843*1.2</f>
        <v>9999.4116000000013</v>
      </c>
    </row>
    <row r="17" spans="1:1017" ht="93.75" outlineLevel="2" x14ac:dyDescent="0.25">
      <c r="A17" s="4">
        <f t="shared" si="0"/>
        <v>4</v>
      </c>
      <c r="B17" s="2" t="s">
        <v>26</v>
      </c>
      <c r="C17" s="2" t="s">
        <v>41</v>
      </c>
      <c r="D17" s="73" t="s">
        <v>83</v>
      </c>
      <c r="E17" s="12" t="s">
        <v>29</v>
      </c>
      <c r="F17" s="2" t="s">
        <v>71</v>
      </c>
      <c r="G17" s="5">
        <v>2023</v>
      </c>
      <c r="H17" s="5">
        <v>2023</v>
      </c>
      <c r="I17" s="6" t="s">
        <v>9</v>
      </c>
      <c r="J17" s="7">
        <f>((30238.86*1.2)+768.50552)</f>
        <v>37055.137519999997</v>
      </c>
    </row>
    <row r="18" spans="1:1017" ht="93.75" outlineLevel="2" x14ac:dyDescent="0.25">
      <c r="A18" s="4">
        <f t="shared" si="0"/>
        <v>5</v>
      </c>
      <c r="B18" s="2" t="s">
        <v>26</v>
      </c>
      <c r="C18" s="2" t="s">
        <v>43</v>
      </c>
      <c r="D18" s="73" t="s">
        <v>80</v>
      </c>
      <c r="E18" s="12" t="s">
        <v>29</v>
      </c>
      <c r="F18" s="2" t="s">
        <v>44</v>
      </c>
      <c r="G18" s="5">
        <v>2023</v>
      </c>
      <c r="H18" s="5">
        <v>2023</v>
      </c>
      <c r="I18" s="6" t="s">
        <v>10</v>
      </c>
      <c r="J18" s="7">
        <f>1298.57</f>
        <v>1298.57</v>
      </c>
    </row>
    <row r="19" spans="1:1017" ht="94.5" outlineLevel="2" thickBot="1" x14ac:dyDescent="0.3">
      <c r="A19" s="8">
        <f t="shared" si="0"/>
        <v>6</v>
      </c>
      <c r="B19" s="9" t="s">
        <v>30</v>
      </c>
      <c r="C19" s="9" t="s">
        <v>27</v>
      </c>
      <c r="D19" s="74" t="s">
        <v>88</v>
      </c>
      <c r="E19" s="19" t="s">
        <v>31</v>
      </c>
      <c r="F19" s="9" t="s">
        <v>45</v>
      </c>
      <c r="G19" s="10">
        <v>2023</v>
      </c>
      <c r="H19" s="10">
        <v>2023</v>
      </c>
      <c r="I19" s="11" t="s">
        <v>12</v>
      </c>
      <c r="J19" s="47">
        <f>13714.17*1.2</f>
        <v>16457.004000000001</v>
      </c>
    </row>
    <row r="20" spans="1:1017" ht="18.75" outlineLevel="1" x14ac:dyDescent="0.25">
      <c r="A20" s="63"/>
      <c r="B20" s="113" t="s">
        <v>33</v>
      </c>
      <c r="C20" s="113"/>
      <c r="D20" s="113"/>
      <c r="E20" s="64"/>
      <c r="F20" s="64"/>
      <c r="G20" s="65"/>
      <c r="H20" s="65"/>
      <c r="I20" s="65"/>
      <c r="J20" s="66">
        <f>SUM(J21:J23)</f>
        <v>10747.439999999999</v>
      </c>
    </row>
    <row r="21" spans="1:1017" s="1" customFormat="1" ht="93.75" outlineLevel="2" x14ac:dyDescent="0.25">
      <c r="A21" s="4">
        <v>1</v>
      </c>
      <c r="B21" s="2" t="s">
        <v>34</v>
      </c>
      <c r="C21" s="2" t="s">
        <v>46</v>
      </c>
      <c r="D21" s="73" t="s">
        <v>81</v>
      </c>
      <c r="E21" s="12" t="s">
        <v>32</v>
      </c>
      <c r="F21" s="2" t="s">
        <v>48</v>
      </c>
      <c r="G21" s="5">
        <v>2023</v>
      </c>
      <c r="H21" s="5">
        <v>2023</v>
      </c>
      <c r="I21" s="6" t="s">
        <v>9</v>
      </c>
      <c r="J21" s="7">
        <f>4272.87*1.2</f>
        <v>5127.4439999999995</v>
      </c>
    </row>
    <row r="22" spans="1:1017" ht="93.75" outlineLevel="2" x14ac:dyDescent="0.25">
      <c r="A22" s="4">
        <v>2</v>
      </c>
      <c r="B22" s="2" t="s">
        <v>35</v>
      </c>
      <c r="C22" s="2" t="s">
        <v>49</v>
      </c>
      <c r="D22" s="73" t="s">
        <v>87</v>
      </c>
      <c r="E22" s="12" t="s">
        <v>32</v>
      </c>
      <c r="F22" s="2" t="s">
        <v>51</v>
      </c>
      <c r="G22" s="5">
        <v>2023</v>
      </c>
      <c r="H22" s="5">
        <v>2023</v>
      </c>
      <c r="I22" s="6" t="s">
        <v>11</v>
      </c>
      <c r="J22" s="7">
        <f>2333.33*1.2</f>
        <v>2799.9959999999996</v>
      </c>
    </row>
    <row r="23" spans="1:1017" ht="93.75" outlineLevel="2" x14ac:dyDescent="0.25">
      <c r="A23" s="4">
        <v>3</v>
      </c>
      <c r="B23" s="2" t="s">
        <v>34</v>
      </c>
      <c r="C23" s="2" t="s">
        <v>27</v>
      </c>
      <c r="D23" s="73" t="s">
        <v>82</v>
      </c>
      <c r="E23" s="12" t="s">
        <v>36</v>
      </c>
      <c r="F23" s="2" t="s">
        <v>72</v>
      </c>
      <c r="G23" s="5">
        <v>2023</v>
      </c>
      <c r="H23" s="5">
        <v>2023</v>
      </c>
      <c r="I23" s="6" t="s">
        <v>10</v>
      </c>
      <c r="J23" s="7">
        <f>2820</f>
        <v>2820</v>
      </c>
    </row>
    <row r="24" spans="1:1017" ht="20.25" x14ac:dyDescent="0.25">
      <c r="A24" s="104" t="s">
        <v>62</v>
      </c>
      <c r="B24" s="105"/>
      <c r="C24" s="105"/>
      <c r="D24" s="105"/>
      <c r="E24" s="105"/>
      <c r="F24" s="105"/>
      <c r="G24" s="105"/>
      <c r="H24" s="105"/>
      <c r="I24" s="114" t="s">
        <v>68</v>
      </c>
      <c r="J24" s="115"/>
    </row>
    <row r="25" spans="1:1017" ht="18.75" outlineLevel="1" x14ac:dyDescent="0.25">
      <c r="A25" s="24"/>
      <c r="B25" s="107" t="s">
        <v>25</v>
      </c>
      <c r="C25" s="107"/>
      <c r="D25" s="107"/>
      <c r="E25" s="61"/>
      <c r="J25" s="62">
        <f>SUM(J26:J37)</f>
        <v>218888.88889000003</v>
      </c>
    </row>
    <row r="26" spans="1:1017" s="68" customFormat="1" ht="93.75" outlineLevel="1" x14ac:dyDescent="0.3">
      <c r="A26" s="4">
        <v>1</v>
      </c>
      <c r="B26" s="25" t="s">
        <v>26</v>
      </c>
      <c r="C26" s="23" t="s">
        <v>53</v>
      </c>
      <c r="D26" s="78" t="s">
        <v>84</v>
      </c>
      <c r="E26" s="2" t="s">
        <v>29</v>
      </c>
      <c r="F26" s="26" t="s">
        <v>110</v>
      </c>
      <c r="G26" s="5">
        <v>2024</v>
      </c>
      <c r="H26" s="5">
        <v>2024</v>
      </c>
      <c r="I26" s="6" t="s">
        <v>10</v>
      </c>
      <c r="J26" s="31">
        <v>44166.403570000002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</row>
    <row r="27" spans="1:1017" s="68" customFormat="1" ht="93.75" outlineLevel="1" x14ac:dyDescent="0.3">
      <c r="A27" s="4">
        <v>2</v>
      </c>
      <c r="B27" s="25" t="s">
        <v>26</v>
      </c>
      <c r="C27" s="25" t="s">
        <v>53</v>
      </c>
      <c r="D27" s="78" t="s">
        <v>84</v>
      </c>
      <c r="E27" s="2" t="s">
        <v>29</v>
      </c>
      <c r="F27" s="27" t="s">
        <v>73</v>
      </c>
      <c r="G27" s="21">
        <v>2024</v>
      </c>
      <c r="H27" s="21">
        <v>2024</v>
      </c>
      <c r="I27" s="22" t="s">
        <v>10</v>
      </c>
      <c r="J27" s="31">
        <v>3581.1537399999997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</row>
    <row r="28" spans="1:1017" s="68" customFormat="1" ht="93.75" outlineLevel="1" x14ac:dyDescent="0.3">
      <c r="A28" s="4">
        <v>3</v>
      </c>
      <c r="B28" s="25" t="s">
        <v>26</v>
      </c>
      <c r="C28" s="2" t="s">
        <v>54</v>
      </c>
      <c r="D28" s="78" t="s">
        <v>84</v>
      </c>
      <c r="E28" s="2" t="s">
        <v>29</v>
      </c>
      <c r="F28" s="28" t="s">
        <v>74</v>
      </c>
      <c r="G28" s="5">
        <v>2024</v>
      </c>
      <c r="H28" s="5">
        <v>2024</v>
      </c>
      <c r="I28" s="5">
        <v>2024</v>
      </c>
      <c r="J28" s="31">
        <v>27239.861069999999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</row>
    <row r="29" spans="1:1017" s="68" customFormat="1" ht="93.75" outlineLevel="1" x14ac:dyDescent="0.3">
      <c r="A29" s="4">
        <v>4</v>
      </c>
      <c r="B29" s="25" t="s">
        <v>26</v>
      </c>
      <c r="C29" s="2" t="s">
        <v>55</v>
      </c>
      <c r="D29" s="79" t="s">
        <v>85</v>
      </c>
      <c r="E29" s="2" t="s">
        <v>29</v>
      </c>
      <c r="F29" s="26" t="s">
        <v>93</v>
      </c>
      <c r="G29" s="5">
        <v>2024</v>
      </c>
      <c r="H29" s="5">
        <v>2024</v>
      </c>
      <c r="I29" s="5">
        <v>2024</v>
      </c>
      <c r="J29" s="31">
        <v>1815.5006000000001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</row>
    <row r="30" spans="1:1017" s="68" customFormat="1" ht="93.75" outlineLevel="1" x14ac:dyDescent="0.3">
      <c r="A30" s="4">
        <v>5</v>
      </c>
      <c r="B30" s="25" t="s">
        <v>26</v>
      </c>
      <c r="C30" s="2" t="s">
        <v>56</v>
      </c>
      <c r="D30" s="79" t="s">
        <v>86</v>
      </c>
      <c r="E30" s="2" t="s">
        <v>29</v>
      </c>
      <c r="F30" s="26" t="s">
        <v>90</v>
      </c>
      <c r="G30" s="5">
        <v>2024</v>
      </c>
      <c r="H30" s="5">
        <v>2024</v>
      </c>
      <c r="I30" s="5">
        <v>2024</v>
      </c>
      <c r="J30" s="31">
        <v>1505.1776199999999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</row>
    <row r="31" spans="1:1017" s="68" customFormat="1" ht="93.75" outlineLevel="1" x14ac:dyDescent="0.3">
      <c r="A31" s="4">
        <v>6</v>
      </c>
      <c r="B31" s="25" t="s">
        <v>26</v>
      </c>
      <c r="C31" s="2" t="s">
        <v>60</v>
      </c>
      <c r="D31" s="79" t="s">
        <v>83</v>
      </c>
      <c r="E31" s="2" t="s">
        <v>29</v>
      </c>
      <c r="F31" s="29" t="s">
        <v>75</v>
      </c>
      <c r="G31" s="5">
        <v>2024</v>
      </c>
      <c r="H31" s="5">
        <v>2024</v>
      </c>
      <c r="I31" s="5">
        <v>2024</v>
      </c>
      <c r="J31" s="31">
        <v>38569.990761666646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</row>
    <row r="32" spans="1:1017" s="68" customFormat="1" ht="93.75" outlineLevel="1" x14ac:dyDescent="0.3">
      <c r="A32" s="4">
        <v>7</v>
      </c>
      <c r="B32" s="25" t="s">
        <v>26</v>
      </c>
      <c r="C32" s="2" t="s">
        <v>57</v>
      </c>
      <c r="D32" s="79" t="s">
        <v>89</v>
      </c>
      <c r="E32" s="2" t="s">
        <v>29</v>
      </c>
      <c r="F32" s="26" t="s">
        <v>95</v>
      </c>
      <c r="G32" s="5">
        <v>2024</v>
      </c>
      <c r="H32" s="5">
        <v>2024</v>
      </c>
      <c r="I32" s="5">
        <v>2024</v>
      </c>
      <c r="J32" s="31">
        <v>23054.07012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</row>
    <row r="33" spans="1:1017" s="68" customFormat="1" ht="93.75" outlineLevel="1" x14ac:dyDescent="0.3">
      <c r="A33" s="4">
        <v>8</v>
      </c>
      <c r="B33" s="25" t="s">
        <v>26</v>
      </c>
      <c r="C33" s="2" t="s">
        <v>58</v>
      </c>
      <c r="D33" s="79" t="s">
        <v>88</v>
      </c>
      <c r="E33" s="2" t="s">
        <v>29</v>
      </c>
      <c r="F33" s="30" t="s">
        <v>76</v>
      </c>
      <c r="G33" s="5">
        <v>2024</v>
      </c>
      <c r="H33" s="5">
        <v>2024</v>
      </c>
      <c r="I33" s="5">
        <v>2024</v>
      </c>
      <c r="J33" s="31">
        <v>2609.7064099999998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</row>
    <row r="34" spans="1:1017" s="68" customFormat="1" ht="93.75" outlineLevel="1" x14ac:dyDescent="0.3">
      <c r="A34" s="4">
        <v>9</v>
      </c>
      <c r="B34" s="25" t="s">
        <v>26</v>
      </c>
      <c r="C34" s="2" t="s">
        <v>27</v>
      </c>
      <c r="D34" s="79" t="s">
        <v>88</v>
      </c>
      <c r="E34" s="2" t="s">
        <v>28</v>
      </c>
      <c r="F34" s="30" t="s">
        <v>77</v>
      </c>
      <c r="G34" s="5">
        <v>2024</v>
      </c>
      <c r="H34" s="5">
        <v>2024</v>
      </c>
      <c r="I34" s="5">
        <v>2024</v>
      </c>
      <c r="J34" s="31">
        <v>4711.56855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</row>
    <row r="35" spans="1:1017" s="68" customFormat="1" ht="93.75" outlineLevel="1" x14ac:dyDescent="0.3">
      <c r="A35" s="4">
        <v>10</v>
      </c>
      <c r="B35" s="25" t="s">
        <v>26</v>
      </c>
      <c r="C35" s="23" t="s">
        <v>59</v>
      </c>
      <c r="D35" s="79" t="s">
        <v>88</v>
      </c>
      <c r="E35" s="2" t="s">
        <v>29</v>
      </c>
      <c r="F35" s="28" t="s">
        <v>78</v>
      </c>
      <c r="G35" s="5">
        <v>2024</v>
      </c>
      <c r="H35" s="5">
        <v>2024</v>
      </c>
      <c r="I35" s="5">
        <v>2024</v>
      </c>
      <c r="J35" s="31">
        <v>4166.6682599999995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</row>
    <row r="36" spans="1:1017" s="68" customFormat="1" ht="93.75" outlineLevel="1" x14ac:dyDescent="0.3">
      <c r="A36" s="4">
        <v>11</v>
      </c>
      <c r="B36" s="25" t="s">
        <v>26</v>
      </c>
      <c r="C36" s="25" t="s">
        <v>59</v>
      </c>
      <c r="D36" s="78" t="s">
        <v>84</v>
      </c>
      <c r="E36" s="2" t="s">
        <v>29</v>
      </c>
      <c r="F36" s="28" t="s">
        <v>79</v>
      </c>
      <c r="G36" s="5">
        <v>2024</v>
      </c>
      <c r="H36" s="5">
        <v>2024</v>
      </c>
      <c r="I36" s="5">
        <v>2024</v>
      </c>
      <c r="J36" s="31">
        <v>5279.38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</row>
    <row r="37" spans="1:1017" s="68" customFormat="1" ht="93.75" outlineLevel="1" x14ac:dyDescent="0.3">
      <c r="A37" s="4">
        <v>12</v>
      </c>
      <c r="B37" s="25" t="s">
        <v>26</v>
      </c>
      <c r="C37" s="25" t="s">
        <v>27</v>
      </c>
      <c r="D37" s="78" t="s">
        <v>84</v>
      </c>
      <c r="E37" s="2" t="s">
        <v>31</v>
      </c>
      <c r="F37" s="2" t="s">
        <v>45</v>
      </c>
      <c r="G37" s="5">
        <v>2024</v>
      </c>
      <c r="H37" s="5">
        <v>2024</v>
      </c>
      <c r="I37" s="5">
        <v>2024</v>
      </c>
      <c r="J37" s="31">
        <v>62189.408188333357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</row>
    <row r="38" spans="1:1017" ht="18.75" x14ac:dyDescent="0.25">
      <c r="A38" s="13"/>
      <c r="B38" s="36"/>
      <c r="C38" s="14"/>
      <c r="D38" s="80"/>
      <c r="E38" s="14"/>
      <c r="F38" s="15"/>
      <c r="G38" s="16"/>
      <c r="H38" s="16"/>
      <c r="I38" s="17"/>
      <c r="J38" s="18"/>
    </row>
    <row r="39" spans="1:1017" ht="18.75" x14ac:dyDescent="0.25">
      <c r="B39" s="112"/>
      <c r="C39" s="112"/>
    </row>
  </sheetData>
  <autoFilter ref="B10:I23"/>
  <customSheetViews>
    <customSheetView guid="{120B5AA8-8616-4215-9D00-9F8927DB5307}" scale="60" showPageBreaks="1" printArea="1" showAutoFilter="1" view="pageBreakPreview">
      <selection activeCell="A3" sqref="A3:I3"/>
      <pageMargins left="0.70866141732283472" right="0.70866141732283472" top="0.74803149606299213" bottom="0.55118110236220474" header="0.51181102362204722" footer="0.51181102362204722"/>
      <pageSetup paperSize="9" scale="32" firstPageNumber="0" fitToHeight="2" orientation="landscape" useFirstPageNumber="1" r:id="rId1"/>
      <autoFilter ref="B8:I19"/>
    </customSheetView>
  </customSheetViews>
  <mergeCells count="22">
    <mergeCell ref="F3:J3"/>
    <mergeCell ref="B39:C39"/>
    <mergeCell ref="B20:D20"/>
    <mergeCell ref="B25:D25"/>
    <mergeCell ref="A24:H24"/>
    <mergeCell ref="I24:J24"/>
    <mergeCell ref="F1:J1"/>
    <mergeCell ref="J8:J9"/>
    <mergeCell ref="A11:D11"/>
    <mergeCell ref="A12:I12"/>
    <mergeCell ref="B13:D13"/>
    <mergeCell ref="A4:I4"/>
    <mergeCell ref="A5:I5"/>
    <mergeCell ref="A7:I7"/>
    <mergeCell ref="A8:A9"/>
    <mergeCell ref="B8:B9"/>
    <mergeCell ref="C8:C9"/>
    <mergeCell ref="D8:D9"/>
    <mergeCell ref="E8:E9"/>
    <mergeCell ref="F8:F9"/>
    <mergeCell ref="G8:H8"/>
    <mergeCell ref="I8:I9"/>
  </mergeCells>
  <pageMargins left="0.39370078740157483" right="0.39370078740157483" top="0.74803149606299213" bottom="0.39370078740157483" header="0.51181102362204722" footer="0.39370078740157483"/>
  <pageSetup paperSize="9" scale="40" firstPageNumber="0" fitToHeight="2" orientation="landscape" useFirstPageNumber="1" r:id="rId2"/>
  <rowBreaks count="2" manualBreakCount="2">
    <brk id="19" max="9" man="1"/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41"/>
  <sheetViews>
    <sheetView view="pageBreakPreview" topLeftCell="E1" zoomScale="80" zoomScaleNormal="55" zoomScaleSheetLayoutView="80" workbookViewId="0">
      <selection activeCell="F3" sqref="F3:J3"/>
    </sheetView>
  </sheetViews>
  <sheetFormatPr defaultColWidth="9" defaultRowHeight="15" outlineLevelRow="2" outlineLevelCol="1" x14ac:dyDescent="0.25"/>
  <cols>
    <col min="1" max="1" width="12.28515625" style="1" customWidth="1"/>
    <col min="2" max="2" width="23.7109375" style="1" customWidth="1"/>
    <col min="3" max="3" width="18.140625" style="1" customWidth="1" outlineLevel="1"/>
    <col min="4" max="4" width="114.85546875" style="70" customWidth="1" outlineLevel="1"/>
    <col min="5" max="5" width="26.42578125" style="1" customWidth="1" outlineLevel="1"/>
    <col min="6" max="6" width="63.28515625" style="1" customWidth="1"/>
    <col min="7" max="7" width="14" style="67" customWidth="1"/>
    <col min="8" max="8" width="15.42578125" style="67" customWidth="1"/>
    <col min="9" max="9" width="17.28515625" style="67" customWidth="1"/>
    <col min="10" max="10" width="22" style="69" customWidth="1"/>
    <col min="11" max="1018" width="9.140625" style="1" customWidth="1"/>
    <col min="1019" max="16384" width="9" style="53"/>
  </cols>
  <sheetData>
    <row r="1" spans="1:12" s="1" customFormat="1" ht="45.75" customHeight="1" x14ac:dyDescent="0.25">
      <c r="D1" s="70"/>
      <c r="F1" s="101" t="s">
        <v>115</v>
      </c>
      <c r="G1" s="102"/>
      <c r="H1" s="102"/>
      <c r="I1" s="102"/>
      <c r="J1" s="102"/>
      <c r="K1" s="51"/>
      <c r="L1" s="51"/>
    </row>
    <row r="2" spans="1:12" s="1" customFormat="1" ht="8.25" customHeight="1" x14ac:dyDescent="0.25">
      <c r="D2" s="70"/>
      <c r="F2" s="81"/>
      <c r="G2" s="81"/>
      <c r="H2" s="81"/>
      <c r="I2" s="81"/>
      <c r="J2" s="81"/>
      <c r="K2" s="51"/>
      <c r="L2" s="51"/>
    </row>
    <row r="3" spans="1:12" s="1" customFormat="1" ht="47.45" customHeight="1" x14ac:dyDescent="0.25">
      <c r="D3" s="70"/>
      <c r="F3" s="101" t="s">
        <v>116</v>
      </c>
      <c r="G3" s="102"/>
      <c r="H3" s="102"/>
      <c r="I3" s="102"/>
      <c r="J3" s="102"/>
      <c r="K3" s="51"/>
      <c r="L3" s="51"/>
    </row>
    <row r="4" spans="1:12" ht="33" customHeight="1" x14ac:dyDescent="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52"/>
    </row>
    <row r="5" spans="1:12" ht="45" customHeight="1" x14ac:dyDescent="0.25">
      <c r="A5" s="108" t="s">
        <v>70</v>
      </c>
      <c r="B5" s="108"/>
      <c r="C5" s="108"/>
      <c r="D5" s="108"/>
      <c r="E5" s="108"/>
      <c r="F5" s="108"/>
      <c r="G5" s="108"/>
      <c r="H5" s="108"/>
      <c r="I5" s="108"/>
      <c r="J5" s="52"/>
    </row>
    <row r="6" spans="1:12" ht="22.5" x14ac:dyDescent="0.25">
      <c r="A6" s="54"/>
      <c r="B6" s="54"/>
      <c r="C6" s="54"/>
      <c r="D6" s="71"/>
      <c r="E6" s="54"/>
      <c r="F6" s="54"/>
      <c r="G6" s="54"/>
      <c r="H6" s="54"/>
      <c r="I6" s="54"/>
      <c r="J6" s="52"/>
    </row>
    <row r="7" spans="1:12" ht="18.75" x14ac:dyDescent="0.25">
      <c r="A7" s="109" t="s">
        <v>65</v>
      </c>
      <c r="B7" s="109"/>
      <c r="C7" s="109"/>
      <c r="D7" s="109"/>
      <c r="E7" s="109"/>
      <c r="F7" s="109"/>
      <c r="G7" s="109"/>
      <c r="H7" s="109"/>
      <c r="I7" s="109"/>
      <c r="J7" s="55"/>
    </row>
    <row r="8" spans="1:12" ht="42" customHeight="1" x14ac:dyDescent="0.25">
      <c r="A8" s="110" t="s">
        <v>1</v>
      </c>
      <c r="B8" s="110" t="s">
        <v>2</v>
      </c>
      <c r="C8" s="110" t="s">
        <v>3</v>
      </c>
      <c r="D8" s="111" t="s">
        <v>4</v>
      </c>
      <c r="E8" s="110" t="s">
        <v>5</v>
      </c>
      <c r="F8" s="110" t="s">
        <v>6</v>
      </c>
      <c r="G8" s="110" t="s">
        <v>7</v>
      </c>
      <c r="H8" s="110"/>
      <c r="I8" s="110" t="s">
        <v>8</v>
      </c>
      <c r="J8" s="103" t="s">
        <v>91</v>
      </c>
    </row>
    <row r="9" spans="1:12" ht="42" customHeight="1" x14ac:dyDescent="0.25">
      <c r="A9" s="110"/>
      <c r="B9" s="110"/>
      <c r="C9" s="110"/>
      <c r="D9" s="111"/>
      <c r="E9" s="110"/>
      <c r="F9" s="110"/>
      <c r="G9" s="56" t="s">
        <v>14</v>
      </c>
      <c r="H9" s="56" t="s">
        <v>15</v>
      </c>
      <c r="I9" s="110"/>
      <c r="J9" s="103"/>
    </row>
    <row r="10" spans="1:12" ht="18.75" x14ac:dyDescent="0.25">
      <c r="A10" s="56" t="s">
        <v>16</v>
      </c>
      <c r="B10" s="56" t="s">
        <v>17</v>
      </c>
      <c r="C10" s="56" t="s">
        <v>18</v>
      </c>
      <c r="D10" s="72" t="s">
        <v>19</v>
      </c>
      <c r="E10" s="56" t="s">
        <v>20</v>
      </c>
      <c r="F10" s="56" t="s">
        <v>21</v>
      </c>
      <c r="G10" s="56" t="s">
        <v>22</v>
      </c>
      <c r="H10" s="56" t="s">
        <v>23</v>
      </c>
      <c r="I10" s="56" t="s">
        <v>24</v>
      </c>
      <c r="J10" s="72">
        <v>10</v>
      </c>
    </row>
    <row r="11" spans="1:12" ht="38.25" customHeight="1" x14ac:dyDescent="0.25">
      <c r="A11" s="104" t="s">
        <v>63</v>
      </c>
      <c r="B11" s="105"/>
      <c r="C11" s="105"/>
      <c r="D11" s="105"/>
      <c r="E11" s="58"/>
      <c r="F11" s="58"/>
      <c r="G11" s="58"/>
      <c r="H11" s="58"/>
      <c r="I11" s="59"/>
      <c r="J11" s="57">
        <f>SUM(J12,J27)</f>
        <v>330000.00001000002</v>
      </c>
    </row>
    <row r="12" spans="1:12" ht="32.25" customHeight="1" x14ac:dyDescent="0.25">
      <c r="A12" s="104" t="s">
        <v>61</v>
      </c>
      <c r="B12" s="105"/>
      <c r="C12" s="105"/>
      <c r="D12" s="105"/>
      <c r="E12" s="105"/>
      <c r="F12" s="105"/>
      <c r="G12" s="105"/>
      <c r="H12" s="105"/>
      <c r="I12" s="106"/>
      <c r="J12" s="57">
        <f>SUM(J13,J20)</f>
        <v>111111.11112</v>
      </c>
    </row>
    <row r="13" spans="1:12" ht="32.25" customHeight="1" outlineLevel="1" x14ac:dyDescent="0.25">
      <c r="A13" s="24"/>
      <c r="B13" s="107" t="s">
        <v>25</v>
      </c>
      <c r="C13" s="107"/>
      <c r="D13" s="107"/>
      <c r="E13" s="61"/>
      <c r="F13" s="61"/>
      <c r="G13" s="56"/>
      <c r="H13" s="56"/>
      <c r="I13" s="56"/>
      <c r="J13" s="62">
        <f>SUM(J14:J19)</f>
        <v>100363.67112</v>
      </c>
    </row>
    <row r="14" spans="1:12" ht="93.75" outlineLevel="2" x14ac:dyDescent="0.25">
      <c r="A14" s="4">
        <v>1</v>
      </c>
      <c r="B14" s="2" t="s">
        <v>26</v>
      </c>
      <c r="C14" s="2" t="s">
        <v>27</v>
      </c>
      <c r="D14" s="73" t="s">
        <v>100</v>
      </c>
      <c r="E14" s="12" t="s">
        <v>28</v>
      </c>
      <c r="F14" s="2" t="s">
        <v>37</v>
      </c>
      <c r="G14" s="5">
        <v>2023</v>
      </c>
      <c r="H14" s="5">
        <v>2023</v>
      </c>
      <c r="I14" s="6" t="s">
        <v>13</v>
      </c>
      <c r="J14" s="7">
        <v>2077.4</v>
      </c>
    </row>
    <row r="15" spans="1:12" ht="93.75" outlineLevel="2" x14ac:dyDescent="0.25">
      <c r="A15" s="4">
        <f t="shared" ref="A15:A19" si="0">A14+1</f>
        <v>2</v>
      </c>
      <c r="B15" s="2" t="s">
        <v>26</v>
      </c>
      <c r="C15" s="2" t="s">
        <v>50</v>
      </c>
      <c r="D15" s="73" t="s">
        <v>102</v>
      </c>
      <c r="E15" s="12" t="s">
        <v>29</v>
      </c>
      <c r="F15" s="2" t="s">
        <v>103</v>
      </c>
      <c r="G15" s="5">
        <v>2023</v>
      </c>
      <c r="H15" s="5">
        <v>2023</v>
      </c>
      <c r="I15" s="6" t="s">
        <v>9</v>
      </c>
      <c r="J15" s="7">
        <f>27896.79*1.2</f>
        <v>33476.148000000001</v>
      </c>
    </row>
    <row r="16" spans="1:12" ht="93.75" outlineLevel="2" x14ac:dyDescent="0.25">
      <c r="A16" s="4">
        <f t="shared" si="0"/>
        <v>3</v>
      </c>
      <c r="B16" s="2" t="s">
        <v>26</v>
      </c>
      <c r="C16" s="2" t="s">
        <v>39</v>
      </c>
      <c r="D16" s="73" t="s">
        <v>99</v>
      </c>
      <c r="E16" s="12" t="s">
        <v>29</v>
      </c>
      <c r="F16" s="2" t="s">
        <v>40</v>
      </c>
      <c r="G16" s="5">
        <v>2023</v>
      </c>
      <c r="H16" s="5">
        <v>2023</v>
      </c>
      <c r="I16" s="6" t="s">
        <v>9</v>
      </c>
      <c r="J16" s="7">
        <f>8332.843*1.2</f>
        <v>9999.4116000000013</v>
      </c>
    </row>
    <row r="17" spans="1:1018" ht="93.75" outlineLevel="2" x14ac:dyDescent="0.25">
      <c r="A17" s="4">
        <f t="shared" si="0"/>
        <v>4</v>
      </c>
      <c r="B17" s="2" t="s">
        <v>26</v>
      </c>
      <c r="C17" s="2" t="s">
        <v>41</v>
      </c>
      <c r="D17" s="73" t="s">
        <v>97</v>
      </c>
      <c r="E17" s="12" t="s">
        <v>29</v>
      </c>
      <c r="F17" s="2" t="s">
        <v>42</v>
      </c>
      <c r="G17" s="5">
        <v>2023</v>
      </c>
      <c r="H17" s="5">
        <v>2023</v>
      </c>
      <c r="I17" s="6" t="s">
        <v>9</v>
      </c>
      <c r="J17" s="7">
        <f>((30238.86*1.2)+768.50552)</f>
        <v>37055.137519999997</v>
      </c>
    </row>
    <row r="18" spans="1:1018" ht="93.75" outlineLevel="2" x14ac:dyDescent="0.25">
      <c r="A18" s="4">
        <f t="shared" si="0"/>
        <v>5</v>
      </c>
      <c r="B18" s="2" t="s">
        <v>26</v>
      </c>
      <c r="C18" s="2" t="s">
        <v>43</v>
      </c>
      <c r="D18" s="73" t="s">
        <v>96</v>
      </c>
      <c r="E18" s="12" t="s">
        <v>29</v>
      </c>
      <c r="F18" s="2" t="s">
        <v>44</v>
      </c>
      <c r="G18" s="5">
        <v>2023</v>
      </c>
      <c r="H18" s="5">
        <v>2023</v>
      </c>
      <c r="I18" s="6" t="s">
        <v>10</v>
      </c>
      <c r="J18" s="7">
        <f>1298.57</f>
        <v>1298.57</v>
      </c>
    </row>
    <row r="19" spans="1:1018" ht="94.5" outlineLevel="2" thickBot="1" x14ac:dyDescent="0.3">
      <c r="A19" s="8">
        <f t="shared" si="0"/>
        <v>6</v>
      </c>
      <c r="B19" s="9" t="s">
        <v>30</v>
      </c>
      <c r="C19" s="9" t="s">
        <v>27</v>
      </c>
      <c r="D19" s="74" t="s">
        <v>101</v>
      </c>
      <c r="E19" s="19" t="s">
        <v>31</v>
      </c>
      <c r="F19" s="9" t="s">
        <v>45</v>
      </c>
      <c r="G19" s="10">
        <v>2023</v>
      </c>
      <c r="H19" s="10">
        <v>2023</v>
      </c>
      <c r="I19" s="11" t="s">
        <v>12</v>
      </c>
      <c r="J19" s="7">
        <f>13714.17*1.2</f>
        <v>16457.004000000001</v>
      </c>
    </row>
    <row r="20" spans="1:1018" ht="18.75" outlineLevel="1" x14ac:dyDescent="0.25">
      <c r="A20" s="24"/>
      <c r="B20" s="107" t="s">
        <v>33</v>
      </c>
      <c r="C20" s="107"/>
      <c r="D20" s="107"/>
      <c r="E20" s="61"/>
      <c r="F20" s="61"/>
      <c r="G20" s="56"/>
      <c r="H20" s="56"/>
      <c r="I20" s="56"/>
      <c r="J20" s="62">
        <f>SUM(J21:J23)</f>
        <v>10747.439999999999</v>
      </c>
    </row>
    <row r="21" spans="1:1018" s="1" customFormat="1" ht="93.75" outlineLevel="2" x14ac:dyDescent="0.25">
      <c r="A21" s="4">
        <v>1</v>
      </c>
      <c r="B21" s="2" t="s">
        <v>34</v>
      </c>
      <c r="C21" s="2" t="s">
        <v>46</v>
      </c>
      <c r="D21" s="73" t="s">
        <v>81</v>
      </c>
      <c r="E21" s="12" t="s">
        <v>32</v>
      </c>
      <c r="F21" s="2" t="s">
        <v>48</v>
      </c>
      <c r="G21" s="5">
        <v>2023</v>
      </c>
      <c r="H21" s="5">
        <v>2023</v>
      </c>
      <c r="I21" s="6" t="s">
        <v>9</v>
      </c>
      <c r="J21" s="7">
        <f>4272.87*1.2</f>
        <v>5127.4439999999995</v>
      </c>
    </row>
    <row r="22" spans="1:1018" ht="93.75" outlineLevel="2" x14ac:dyDescent="0.25">
      <c r="A22" s="4">
        <v>2</v>
      </c>
      <c r="B22" s="2" t="s">
        <v>109</v>
      </c>
      <c r="C22" s="2" t="s">
        <v>49</v>
      </c>
      <c r="D22" s="73" t="s">
        <v>87</v>
      </c>
      <c r="E22" s="12" t="s">
        <v>32</v>
      </c>
      <c r="F22" s="2" t="s">
        <v>111</v>
      </c>
      <c r="G22" s="5">
        <v>2023</v>
      </c>
      <c r="H22" s="5">
        <v>2023</v>
      </c>
      <c r="I22" s="6" t="s">
        <v>11</v>
      </c>
      <c r="J22" s="7">
        <f>2333.33*1.2</f>
        <v>2799.9959999999996</v>
      </c>
    </row>
    <row r="23" spans="1:1018" ht="93.75" outlineLevel="2" x14ac:dyDescent="0.25">
      <c r="A23" s="32">
        <v>3</v>
      </c>
      <c r="B23" s="3" t="s">
        <v>34</v>
      </c>
      <c r="C23" s="3" t="s">
        <v>27</v>
      </c>
      <c r="D23" s="75" t="s">
        <v>82</v>
      </c>
      <c r="E23" s="20" t="s">
        <v>36</v>
      </c>
      <c r="F23" s="3" t="s">
        <v>72</v>
      </c>
      <c r="G23" s="33">
        <v>2023</v>
      </c>
      <c r="H23" s="33">
        <v>2023</v>
      </c>
      <c r="I23" s="34" t="s">
        <v>10</v>
      </c>
      <c r="J23" s="35">
        <f>2820</f>
        <v>2820</v>
      </c>
    </row>
    <row r="24" spans="1:1018" ht="18.75" outlineLevel="2" x14ac:dyDescent="0.25">
      <c r="A24" s="41"/>
      <c r="B24" s="42"/>
      <c r="C24" s="42"/>
      <c r="D24" s="76"/>
      <c r="E24" s="43"/>
      <c r="F24" s="42"/>
      <c r="G24" s="44"/>
      <c r="H24" s="44"/>
      <c r="I24" s="45"/>
      <c r="J24" s="46"/>
    </row>
    <row r="25" spans="1:1018" ht="18.75" outlineLevel="2" x14ac:dyDescent="0.25">
      <c r="A25" s="13"/>
      <c r="B25" s="36"/>
      <c r="C25" s="36"/>
      <c r="D25" s="77"/>
      <c r="E25" s="37"/>
      <c r="F25" s="36"/>
      <c r="G25" s="38"/>
      <c r="H25" s="38"/>
      <c r="I25" s="39"/>
      <c r="J25" s="40"/>
    </row>
    <row r="26" spans="1:1018" ht="33.6" customHeight="1" x14ac:dyDescent="0.25">
      <c r="A26" s="116" t="s">
        <v>62</v>
      </c>
      <c r="B26" s="117"/>
      <c r="C26" s="117"/>
      <c r="D26" s="117"/>
      <c r="E26" s="117"/>
      <c r="F26" s="117"/>
      <c r="G26" s="117"/>
      <c r="H26" s="117"/>
      <c r="I26" s="118" t="s">
        <v>67</v>
      </c>
      <c r="J26" s="119"/>
    </row>
    <row r="27" spans="1:1018" ht="18.75" outlineLevel="1" x14ac:dyDescent="0.25">
      <c r="A27" s="24"/>
      <c r="B27" s="107" t="s">
        <v>25</v>
      </c>
      <c r="C27" s="107"/>
      <c r="D27" s="107"/>
      <c r="E27" s="61"/>
      <c r="J27" s="62">
        <f>SUM(J28:J39)</f>
        <v>218888.88889000003</v>
      </c>
    </row>
    <row r="28" spans="1:1018" s="68" customFormat="1" ht="93.75" outlineLevel="1" x14ac:dyDescent="0.3">
      <c r="A28" s="4">
        <v>1</v>
      </c>
      <c r="B28" s="25" t="s">
        <v>26</v>
      </c>
      <c r="C28" s="23" t="s">
        <v>53</v>
      </c>
      <c r="D28" s="78" t="s">
        <v>100</v>
      </c>
      <c r="E28" s="2" t="s">
        <v>29</v>
      </c>
      <c r="F28" s="26" t="s">
        <v>92</v>
      </c>
      <c r="G28" s="5">
        <v>2024</v>
      </c>
      <c r="H28" s="5">
        <v>2024</v>
      </c>
      <c r="I28" s="6" t="s">
        <v>10</v>
      </c>
      <c r="J28" s="31">
        <v>44166.403570000002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</row>
    <row r="29" spans="1:1018" s="68" customFormat="1" ht="93.75" outlineLevel="1" x14ac:dyDescent="0.3">
      <c r="A29" s="4">
        <v>2</v>
      </c>
      <c r="B29" s="25" t="s">
        <v>26</v>
      </c>
      <c r="C29" s="25" t="s">
        <v>53</v>
      </c>
      <c r="D29" s="78" t="s">
        <v>100</v>
      </c>
      <c r="E29" s="2" t="s">
        <v>29</v>
      </c>
      <c r="F29" s="27" t="s">
        <v>73</v>
      </c>
      <c r="G29" s="21">
        <v>2024</v>
      </c>
      <c r="H29" s="21">
        <v>2024</v>
      </c>
      <c r="I29" s="22" t="s">
        <v>10</v>
      </c>
      <c r="J29" s="31">
        <v>3581.1537399999997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</row>
    <row r="30" spans="1:1018" s="68" customFormat="1" ht="93.75" outlineLevel="1" x14ac:dyDescent="0.3">
      <c r="A30" s="4">
        <v>3</v>
      </c>
      <c r="B30" s="25" t="s">
        <v>26</v>
      </c>
      <c r="C30" s="2" t="s">
        <v>54</v>
      </c>
      <c r="D30" s="78" t="s">
        <v>100</v>
      </c>
      <c r="E30" s="2" t="s">
        <v>29</v>
      </c>
      <c r="F30" s="28" t="s">
        <v>74</v>
      </c>
      <c r="G30" s="5">
        <v>2024</v>
      </c>
      <c r="H30" s="5">
        <v>2024</v>
      </c>
      <c r="I30" s="5">
        <v>2024</v>
      </c>
      <c r="J30" s="31">
        <v>27239.861069999999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</row>
    <row r="31" spans="1:1018" s="68" customFormat="1" ht="93.75" outlineLevel="1" x14ac:dyDescent="0.3">
      <c r="A31" s="4">
        <v>4</v>
      </c>
      <c r="B31" s="25" t="s">
        <v>26</v>
      </c>
      <c r="C31" s="2" t="s">
        <v>55</v>
      </c>
      <c r="D31" s="79" t="s">
        <v>98</v>
      </c>
      <c r="E31" s="2" t="s">
        <v>29</v>
      </c>
      <c r="F31" s="26" t="s">
        <v>93</v>
      </c>
      <c r="G31" s="5">
        <v>2024</v>
      </c>
      <c r="H31" s="5">
        <v>2024</v>
      </c>
      <c r="I31" s="5">
        <v>2024</v>
      </c>
      <c r="J31" s="31">
        <v>1815.5006000000001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</row>
    <row r="32" spans="1:1018" s="68" customFormat="1" ht="93.75" outlineLevel="1" x14ac:dyDescent="0.3">
      <c r="A32" s="4">
        <v>5</v>
      </c>
      <c r="B32" s="25" t="s">
        <v>26</v>
      </c>
      <c r="C32" s="2" t="s">
        <v>56</v>
      </c>
      <c r="D32" s="79" t="s">
        <v>99</v>
      </c>
      <c r="E32" s="2" t="s">
        <v>29</v>
      </c>
      <c r="F32" s="26" t="s">
        <v>90</v>
      </c>
      <c r="G32" s="5">
        <v>2024</v>
      </c>
      <c r="H32" s="5">
        <v>2024</v>
      </c>
      <c r="I32" s="5">
        <v>2024</v>
      </c>
      <c r="J32" s="31">
        <v>1505.1776199999999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</row>
    <row r="33" spans="1:1018" s="68" customFormat="1" ht="93.75" outlineLevel="1" x14ac:dyDescent="0.3">
      <c r="A33" s="4">
        <v>6</v>
      </c>
      <c r="B33" s="25" t="s">
        <v>26</v>
      </c>
      <c r="C33" s="2" t="s">
        <v>60</v>
      </c>
      <c r="D33" s="79" t="s">
        <v>97</v>
      </c>
      <c r="E33" s="2" t="s">
        <v>29</v>
      </c>
      <c r="F33" s="29" t="s">
        <v>104</v>
      </c>
      <c r="G33" s="5">
        <v>2024</v>
      </c>
      <c r="H33" s="5">
        <v>2024</v>
      </c>
      <c r="I33" s="5">
        <v>2024</v>
      </c>
      <c r="J33" s="31">
        <v>38569.990761666646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</row>
    <row r="34" spans="1:1018" s="68" customFormat="1" ht="93.75" outlineLevel="1" x14ac:dyDescent="0.3">
      <c r="A34" s="4">
        <v>7</v>
      </c>
      <c r="B34" s="25" t="s">
        <v>26</v>
      </c>
      <c r="C34" s="2" t="s">
        <v>57</v>
      </c>
      <c r="D34" s="79" t="s">
        <v>96</v>
      </c>
      <c r="E34" s="2" t="s">
        <v>29</v>
      </c>
      <c r="F34" s="26" t="s">
        <v>95</v>
      </c>
      <c r="G34" s="5">
        <v>2024</v>
      </c>
      <c r="H34" s="5">
        <v>2024</v>
      </c>
      <c r="I34" s="5">
        <v>2024</v>
      </c>
      <c r="J34" s="31">
        <v>23054.07012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</row>
    <row r="35" spans="1:1018" s="68" customFormat="1" ht="93.75" outlineLevel="1" x14ac:dyDescent="0.3">
      <c r="A35" s="4">
        <v>8</v>
      </c>
      <c r="B35" s="25" t="s">
        <v>26</v>
      </c>
      <c r="C35" s="2" t="s">
        <v>58</v>
      </c>
      <c r="D35" s="79" t="s">
        <v>101</v>
      </c>
      <c r="E35" s="2" t="s">
        <v>29</v>
      </c>
      <c r="F35" s="30" t="s">
        <v>76</v>
      </c>
      <c r="G35" s="5">
        <v>2024</v>
      </c>
      <c r="H35" s="5">
        <v>2024</v>
      </c>
      <c r="I35" s="5">
        <v>2024</v>
      </c>
      <c r="J35" s="31">
        <v>2609.7064099999998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</row>
    <row r="36" spans="1:1018" s="68" customFormat="1" ht="93.75" outlineLevel="1" x14ac:dyDescent="0.3">
      <c r="A36" s="4">
        <v>9</v>
      </c>
      <c r="B36" s="25" t="s">
        <v>26</v>
      </c>
      <c r="C36" s="2" t="s">
        <v>27</v>
      </c>
      <c r="D36" s="79" t="s">
        <v>101</v>
      </c>
      <c r="E36" s="2" t="s">
        <v>28</v>
      </c>
      <c r="F36" s="30" t="s">
        <v>77</v>
      </c>
      <c r="G36" s="5">
        <v>2024</v>
      </c>
      <c r="H36" s="5">
        <v>2024</v>
      </c>
      <c r="I36" s="5">
        <v>2024</v>
      </c>
      <c r="J36" s="31">
        <v>4711.56855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</row>
    <row r="37" spans="1:1018" s="68" customFormat="1" ht="93.75" outlineLevel="1" x14ac:dyDescent="0.3">
      <c r="A37" s="4">
        <v>10</v>
      </c>
      <c r="B37" s="25" t="s">
        <v>26</v>
      </c>
      <c r="C37" s="23" t="s">
        <v>59</v>
      </c>
      <c r="D37" s="79" t="s">
        <v>101</v>
      </c>
      <c r="E37" s="2" t="s">
        <v>29</v>
      </c>
      <c r="F37" s="28" t="s">
        <v>78</v>
      </c>
      <c r="G37" s="5">
        <v>2024</v>
      </c>
      <c r="H37" s="5">
        <v>2024</v>
      </c>
      <c r="I37" s="5">
        <v>2024</v>
      </c>
      <c r="J37" s="31">
        <v>4166.6682599999995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</row>
    <row r="38" spans="1:1018" s="68" customFormat="1" ht="93.75" outlineLevel="1" x14ac:dyDescent="0.3">
      <c r="A38" s="4">
        <v>11</v>
      </c>
      <c r="B38" s="25" t="s">
        <v>26</v>
      </c>
      <c r="C38" s="25" t="s">
        <v>59</v>
      </c>
      <c r="D38" s="78" t="s">
        <v>100</v>
      </c>
      <c r="E38" s="2" t="s">
        <v>29</v>
      </c>
      <c r="F38" s="28" t="s">
        <v>79</v>
      </c>
      <c r="G38" s="5">
        <v>2024</v>
      </c>
      <c r="H38" s="5">
        <v>2024</v>
      </c>
      <c r="I38" s="5">
        <v>2024</v>
      </c>
      <c r="J38" s="31">
        <v>5279.38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</row>
    <row r="39" spans="1:1018" s="68" customFormat="1" ht="93.75" outlineLevel="1" x14ac:dyDescent="0.3">
      <c r="A39" s="4">
        <v>12</v>
      </c>
      <c r="B39" s="25" t="s">
        <v>26</v>
      </c>
      <c r="C39" s="25" t="s">
        <v>27</v>
      </c>
      <c r="D39" s="78" t="s">
        <v>100</v>
      </c>
      <c r="E39" s="2" t="s">
        <v>31</v>
      </c>
      <c r="F39" s="2" t="s">
        <v>45</v>
      </c>
      <c r="G39" s="5">
        <v>2024</v>
      </c>
      <c r="H39" s="5">
        <v>2024</v>
      </c>
      <c r="I39" s="5">
        <v>2024</v>
      </c>
      <c r="J39" s="31">
        <v>62189.408188333357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</row>
    <row r="40" spans="1:1018" ht="18.75" x14ac:dyDescent="0.25">
      <c r="A40" s="13"/>
      <c r="B40" s="36"/>
      <c r="C40" s="14"/>
      <c r="D40" s="80"/>
      <c r="E40" s="14"/>
      <c r="F40" s="15"/>
      <c r="G40" s="16"/>
      <c r="H40" s="16"/>
      <c r="I40" s="17"/>
      <c r="J40" s="18"/>
    </row>
    <row r="41" spans="1:1018" ht="18.75" x14ac:dyDescent="0.25">
      <c r="B41" s="112"/>
      <c r="C41" s="112"/>
    </row>
  </sheetData>
  <autoFilter ref="B10:I23"/>
  <mergeCells count="22">
    <mergeCell ref="F8:F9"/>
    <mergeCell ref="F1:J1"/>
    <mergeCell ref="F3:J3"/>
    <mergeCell ref="A4:I4"/>
    <mergeCell ref="A5:I5"/>
    <mergeCell ref="A7:I7"/>
    <mergeCell ref="B41:C41"/>
    <mergeCell ref="G8:H8"/>
    <mergeCell ref="I8:I9"/>
    <mergeCell ref="J8:J9"/>
    <mergeCell ref="A11:D11"/>
    <mergeCell ref="A12:I12"/>
    <mergeCell ref="B13:D13"/>
    <mergeCell ref="B20:D20"/>
    <mergeCell ref="B27:D27"/>
    <mergeCell ref="A26:H26"/>
    <mergeCell ref="I26:J26"/>
    <mergeCell ref="A8:A9"/>
    <mergeCell ref="B8:B9"/>
    <mergeCell ref="C8:C9"/>
    <mergeCell ref="D8:D9"/>
    <mergeCell ref="E8:E9"/>
  </mergeCells>
  <pageMargins left="0.39370078740157483" right="0.39370078740157483" top="0.74803149606299213" bottom="0.39370078740157483" header="0.51181102362204722" footer="0.39370078740157483"/>
  <pageSetup paperSize="9" scale="40" firstPageNumber="0" fitToHeight="2" orientation="landscape" useFirstPageNumber="1" r:id="rId1"/>
  <rowBreaks count="3" manualBreakCount="3">
    <brk id="19" max="9" man="1"/>
    <brk id="25" max="9" man="1"/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tabSelected="1" view="pageBreakPreview" topLeftCell="E1" zoomScale="80" zoomScaleNormal="30" zoomScaleSheetLayoutView="80" workbookViewId="0">
      <selection activeCell="F1" sqref="F1:J1"/>
    </sheetView>
  </sheetViews>
  <sheetFormatPr defaultRowHeight="12.75" outlineLevelRow="2" outlineLevelCol="1" x14ac:dyDescent="0.25"/>
  <cols>
    <col min="1" max="1" width="8.5703125" style="1" bestFit="1" customWidth="1"/>
    <col min="2" max="2" width="27.7109375" style="1" customWidth="1"/>
    <col min="3" max="3" width="19.7109375" style="1" customWidth="1" outlineLevel="1"/>
    <col min="4" max="4" width="119.28515625" style="70" customWidth="1" outlineLevel="1"/>
    <col min="5" max="5" width="30" style="1" customWidth="1" outlineLevel="1"/>
    <col min="6" max="6" width="68.7109375" style="1" customWidth="1"/>
    <col min="7" max="7" width="14" style="67" customWidth="1"/>
    <col min="8" max="8" width="15.42578125" style="67" customWidth="1"/>
    <col min="9" max="9" width="18.7109375" style="67" customWidth="1"/>
    <col min="10" max="10" width="22" style="69" customWidth="1"/>
    <col min="11" max="11" width="9.140625" style="1" customWidth="1"/>
    <col min="12" max="256" width="9.140625" style="1"/>
    <col min="257" max="257" width="12.28515625" style="1" customWidth="1"/>
    <col min="258" max="258" width="27.7109375" style="1" customWidth="1"/>
    <col min="259" max="259" width="19.7109375" style="1" customWidth="1"/>
    <col min="260" max="260" width="119.28515625" style="1" customWidth="1"/>
    <col min="261" max="261" width="30" style="1" customWidth="1"/>
    <col min="262" max="262" width="75.42578125" style="1" customWidth="1"/>
    <col min="263" max="263" width="14" style="1" customWidth="1"/>
    <col min="264" max="264" width="15.42578125" style="1" customWidth="1"/>
    <col min="265" max="265" width="18.7109375" style="1" customWidth="1"/>
    <col min="266" max="266" width="22" style="1" customWidth="1"/>
    <col min="267" max="267" width="9.140625" style="1" customWidth="1"/>
    <col min="268" max="512" width="9.140625" style="1"/>
    <col min="513" max="513" width="12.28515625" style="1" customWidth="1"/>
    <col min="514" max="514" width="27.7109375" style="1" customWidth="1"/>
    <col min="515" max="515" width="19.7109375" style="1" customWidth="1"/>
    <col min="516" max="516" width="119.28515625" style="1" customWidth="1"/>
    <col min="517" max="517" width="30" style="1" customWidth="1"/>
    <col min="518" max="518" width="75.42578125" style="1" customWidth="1"/>
    <col min="519" max="519" width="14" style="1" customWidth="1"/>
    <col min="520" max="520" width="15.42578125" style="1" customWidth="1"/>
    <col min="521" max="521" width="18.7109375" style="1" customWidth="1"/>
    <col min="522" max="522" width="22" style="1" customWidth="1"/>
    <col min="523" max="523" width="9.140625" style="1" customWidth="1"/>
    <col min="524" max="768" width="9.140625" style="1"/>
    <col min="769" max="769" width="12.28515625" style="1" customWidth="1"/>
    <col min="770" max="770" width="27.7109375" style="1" customWidth="1"/>
    <col min="771" max="771" width="19.7109375" style="1" customWidth="1"/>
    <col min="772" max="772" width="119.28515625" style="1" customWidth="1"/>
    <col min="773" max="773" width="30" style="1" customWidth="1"/>
    <col min="774" max="774" width="75.42578125" style="1" customWidth="1"/>
    <col min="775" max="775" width="14" style="1" customWidth="1"/>
    <col min="776" max="776" width="15.42578125" style="1" customWidth="1"/>
    <col min="777" max="777" width="18.7109375" style="1" customWidth="1"/>
    <col min="778" max="778" width="22" style="1" customWidth="1"/>
    <col min="779" max="779" width="9.140625" style="1" customWidth="1"/>
    <col min="780" max="1024" width="9.140625" style="1"/>
    <col min="1025" max="1025" width="12.28515625" style="1" customWidth="1"/>
    <col min="1026" max="1026" width="27.7109375" style="1" customWidth="1"/>
    <col min="1027" max="1027" width="19.7109375" style="1" customWidth="1"/>
    <col min="1028" max="1028" width="119.28515625" style="1" customWidth="1"/>
    <col min="1029" max="1029" width="30" style="1" customWidth="1"/>
    <col min="1030" max="1030" width="75.42578125" style="1" customWidth="1"/>
    <col min="1031" max="1031" width="14" style="1" customWidth="1"/>
    <col min="1032" max="1032" width="15.42578125" style="1" customWidth="1"/>
    <col min="1033" max="1033" width="18.7109375" style="1" customWidth="1"/>
    <col min="1034" max="1034" width="22" style="1" customWidth="1"/>
    <col min="1035" max="1035" width="9.140625" style="1" customWidth="1"/>
    <col min="1036" max="1280" width="9.140625" style="1"/>
    <col min="1281" max="1281" width="12.28515625" style="1" customWidth="1"/>
    <col min="1282" max="1282" width="27.7109375" style="1" customWidth="1"/>
    <col min="1283" max="1283" width="19.7109375" style="1" customWidth="1"/>
    <col min="1284" max="1284" width="119.28515625" style="1" customWidth="1"/>
    <col min="1285" max="1285" width="30" style="1" customWidth="1"/>
    <col min="1286" max="1286" width="75.42578125" style="1" customWidth="1"/>
    <col min="1287" max="1287" width="14" style="1" customWidth="1"/>
    <col min="1288" max="1288" width="15.42578125" style="1" customWidth="1"/>
    <col min="1289" max="1289" width="18.7109375" style="1" customWidth="1"/>
    <col min="1290" max="1290" width="22" style="1" customWidth="1"/>
    <col min="1291" max="1291" width="9.140625" style="1" customWidth="1"/>
    <col min="1292" max="1536" width="9.140625" style="1"/>
    <col min="1537" max="1537" width="12.28515625" style="1" customWidth="1"/>
    <col min="1538" max="1538" width="27.7109375" style="1" customWidth="1"/>
    <col min="1539" max="1539" width="19.7109375" style="1" customWidth="1"/>
    <col min="1540" max="1540" width="119.28515625" style="1" customWidth="1"/>
    <col min="1541" max="1541" width="30" style="1" customWidth="1"/>
    <col min="1542" max="1542" width="75.42578125" style="1" customWidth="1"/>
    <col min="1543" max="1543" width="14" style="1" customWidth="1"/>
    <col min="1544" max="1544" width="15.42578125" style="1" customWidth="1"/>
    <col min="1545" max="1545" width="18.7109375" style="1" customWidth="1"/>
    <col min="1546" max="1546" width="22" style="1" customWidth="1"/>
    <col min="1547" max="1547" width="9.140625" style="1" customWidth="1"/>
    <col min="1548" max="1792" width="9.140625" style="1"/>
    <col min="1793" max="1793" width="12.28515625" style="1" customWidth="1"/>
    <col min="1794" max="1794" width="27.7109375" style="1" customWidth="1"/>
    <col min="1795" max="1795" width="19.7109375" style="1" customWidth="1"/>
    <col min="1796" max="1796" width="119.28515625" style="1" customWidth="1"/>
    <col min="1797" max="1797" width="30" style="1" customWidth="1"/>
    <col min="1798" max="1798" width="75.42578125" style="1" customWidth="1"/>
    <col min="1799" max="1799" width="14" style="1" customWidth="1"/>
    <col min="1800" max="1800" width="15.42578125" style="1" customWidth="1"/>
    <col min="1801" max="1801" width="18.7109375" style="1" customWidth="1"/>
    <col min="1802" max="1802" width="22" style="1" customWidth="1"/>
    <col min="1803" max="1803" width="9.140625" style="1" customWidth="1"/>
    <col min="1804" max="2048" width="9.140625" style="1"/>
    <col min="2049" max="2049" width="12.28515625" style="1" customWidth="1"/>
    <col min="2050" max="2050" width="27.7109375" style="1" customWidth="1"/>
    <col min="2051" max="2051" width="19.7109375" style="1" customWidth="1"/>
    <col min="2052" max="2052" width="119.28515625" style="1" customWidth="1"/>
    <col min="2053" max="2053" width="30" style="1" customWidth="1"/>
    <col min="2054" max="2054" width="75.42578125" style="1" customWidth="1"/>
    <col min="2055" max="2055" width="14" style="1" customWidth="1"/>
    <col min="2056" max="2056" width="15.42578125" style="1" customWidth="1"/>
    <col min="2057" max="2057" width="18.7109375" style="1" customWidth="1"/>
    <col min="2058" max="2058" width="22" style="1" customWidth="1"/>
    <col min="2059" max="2059" width="9.140625" style="1" customWidth="1"/>
    <col min="2060" max="2304" width="9.140625" style="1"/>
    <col min="2305" max="2305" width="12.28515625" style="1" customWidth="1"/>
    <col min="2306" max="2306" width="27.7109375" style="1" customWidth="1"/>
    <col min="2307" max="2307" width="19.7109375" style="1" customWidth="1"/>
    <col min="2308" max="2308" width="119.28515625" style="1" customWidth="1"/>
    <col min="2309" max="2309" width="30" style="1" customWidth="1"/>
    <col min="2310" max="2310" width="75.42578125" style="1" customWidth="1"/>
    <col min="2311" max="2311" width="14" style="1" customWidth="1"/>
    <col min="2312" max="2312" width="15.42578125" style="1" customWidth="1"/>
    <col min="2313" max="2313" width="18.7109375" style="1" customWidth="1"/>
    <col min="2314" max="2314" width="22" style="1" customWidth="1"/>
    <col min="2315" max="2315" width="9.140625" style="1" customWidth="1"/>
    <col min="2316" max="2560" width="9.140625" style="1"/>
    <col min="2561" max="2561" width="12.28515625" style="1" customWidth="1"/>
    <col min="2562" max="2562" width="27.7109375" style="1" customWidth="1"/>
    <col min="2563" max="2563" width="19.7109375" style="1" customWidth="1"/>
    <col min="2564" max="2564" width="119.28515625" style="1" customWidth="1"/>
    <col min="2565" max="2565" width="30" style="1" customWidth="1"/>
    <col min="2566" max="2566" width="75.42578125" style="1" customWidth="1"/>
    <col min="2567" max="2567" width="14" style="1" customWidth="1"/>
    <col min="2568" max="2568" width="15.42578125" style="1" customWidth="1"/>
    <col min="2569" max="2569" width="18.7109375" style="1" customWidth="1"/>
    <col min="2570" max="2570" width="22" style="1" customWidth="1"/>
    <col min="2571" max="2571" width="9.140625" style="1" customWidth="1"/>
    <col min="2572" max="2816" width="9.140625" style="1"/>
    <col min="2817" max="2817" width="12.28515625" style="1" customWidth="1"/>
    <col min="2818" max="2818" width="27.7109375" style="1" customWidth="1"/>
    <col min="2819" max="2819" width="19.7109375" style="1" customWidth="1"/>
    <col min="2820" max="2820" width="119.28515625" style="1" customWidth="1"/>
    <col min="2821" max="2821" width="30" style="1" customWidth="1"/>
    <col min="2822" max="2822" width="75.42578125" style="1" customWidth="1"/>
    <col min="2823" max="2823" width="14" style="1" customWidth="1"/>
    <col min="2824" max="2824" width="15.42578125" style="1" customWidth="1"/>
    <col min="2825" max="2825" width="18.7109375" style="1" customWidth="1"/>
    <col min="2826" max="2826" width="22" style="1" customWidth="1"/>
    <col min="2827" max="2827" width="9.140625" style="1" customWidth="1"/>
    <col min="2828" max="3072" width="9.140625" style="1"/>
    <col min="3073" max="3073" width="12.28515625" style="1" customWidth="1"/>
    <col min="3074" max="3074" width="27.7109375" style="1" customWidth="1"/>
    <col min="3075" max="3075" width="19.7109375" style="1" customWidth="1"/>
    <col min="3076" max="3076" width="119.28515625" style="1" customWidth="1"/>
    <col min="3077" max="3077" width="30" style="1" customWidth="1"/>
    <col min="3078" max="3078" width="75.42578125" style="1" customWidth="1"/>
    <col min="3079" max="3079" width="14" style="1" customWidth="1"/>
    <col min="3080" max="3080" width="15.42578125" style="1" customWidth="1"/>
    <col min="3081" max="3081" width="18.7109375" style="1" customWidth="1"/>
    <col min="3082" max="3082" width="22" style="1" customWidth="1"/>
    <col min="3083" max="3083" width="9.140625" style="1" customWidth="1"/>
    <col min="3084" max="3328" width="9.140625" style="1"/>
    <col min="3329" max="3329" width="12.28515625" style="1" customWidth="1"/>
    <col min="3330" max="3330" width="27.7109375" style="1" customWidth="1"/>
    <col min="3331" max="3331" width="19.7109375" style="1" customWidth="1"/>
    <col min="3332" max="3332" width="119.28515625" style="1" customWidth="1"/>
    <col min="3333" max="3333" width="30" style="1" customWidth="1"/>
    <col min="3334" max="3334" width="75.42578125" style="1" customWidth="1"/>
    <col min="3335" max="3335" width="14" style="1" customWidth="1"/>
    <col min="3336" max="3336" width="15.42578125" style="1" customWidth="1"/>
    <col min="3337" max="3337" width="18.7109375" style="1" customWidth="1"/>
    <col min="3338" max="3338" width="22" style="1" customWidth="1"/>
    <col min="3339" max="3339" width="9.140625" style="1" customWidth="1"/>
    <col min="3340" max="3584" width="9.140625" style="1"/>
    <col min="3585" max="3585" width="12.28515625" style="1" customWidth="1"/>
    <col min="3586" max="3586" width="27.7109375" style="1" customWidth="1"/>
    <col min="3587" max="3587" width="19.7109375" style="1" customWidth="1"/>
    <col min="3588" max="3588" width="119.28515625" style="1" customWidth="1"/>
    <col min="3589" max="3589" width="30" style="1" customWidth="1"/>
    <col min="3590" max="3590" width="75.42578125" style="1" customWidth="1"/>
    <col min="3591" max="3591" width="14" style="1" customWidth="1"/>
    <col min="3592" max="3592" width="15.42578125" style="1" customWidth="1"/>
    <col min="3593" max="3593" width="18.7109375" style="1" customWidth="1"/>
    <col min="3594" max="3594" width="22" style="1" customWidth="1"/>
    <col min="3595" max="3595" width="9.140625" style="1" customWidth="1"/>
    <col min="3596" max="3840" width="9.140625" style="1"/>
    <col min="3841" max="3841" width="12.28515625" style="1" customWidth="1"/>
    <col min="3842" max="3842" width="27.7109375" style="1" customWidth="1"/>
    <col min="3843" max="3843" width="19.7109375" style="1" customWidth="1"/>
    <col min="3844" max="3844" width="119.28515625" style="1" customWidth="1"/>
    <col min="3845" max="3845" width="30" style="1" customWidth="1"/>
    <col min="3846" max="3846" width="75.42578125" style="1" customWidth="1"/>
    <col min="3847" max="3847" width="14" style="1" customWidth="1"/>
    <col min="3848" max="3848" width="15.42578125" style="1" customWidth="1"/>
    <col min="3849" max="3849" width="18.7109375" style="1" customWidth="1"/>
    <col min="3850" max="3850" width="22" style="1" customWidth="1"/>
    <col min="3851" max="3851" width="9.140625" style="1" customWidth="1"/>
    <col min="3852" max="4096" width="9.140625" style="1"/>
    <col min="4097" max="4097" width="12.28515625" style="1" customWidth="1"/>
    <col min="4098" max="4098" width="27.7109375" style="1" customWidth="1"/>
    <col min="4099" max="4099" width="19.7109375" style="1" customWidth="1"/>
    <col min="4100" max="4100" width="119.28515625" style="1" customWidth="1"/>
    <col min="4101" max="4101" width="30" style="1" customWidth="1"/>
    <col min="4102" max="4102" width="75.42578125" style="1" customWidth="1"/>
    <col min="4103" max="4103" width="14" style="1" customWidth="1"/>
    <col min="4104" max="4104" width="15.42578125" style="1" customWidth="1"/>
    <col min="4105" max="4105" width="18.7109375" style="1" customWidth="1"/>
    <col min="4106" max="4106" width="22" style="1" customWidth="1"/>
    <col min="4107" max="4107" width="9.140625" style="1" customWidth="1"/>
    <col min="4108" max="4352" width="9.140625" style="1"/>
    <col min="4353" max="4353" width="12.28515625" style="1" customWidth="1"/>
    <col min="4354" max="4354" width="27.7109375" style="1" customWidth="1"/>
    <col min="4355" max="4355" width="19.7109375" style="1" customWidth="1"/>
    <col min="4356" max="4356" width="119.28515625" style="1" customWidth="1"/>
    <col min="4357" max="4357" width="30" style="1" customWidth="1"/>
    <col min="4358" max="4358" width="75.42578125" style="1" customWidth="1"/>
    <col min="4359" max="4359" width="14" style="1" customWidth="1"/>
    <col min="4360" max="4360" width="15.42578125" style="1" customWidth="1"/>
    <col min="4361" max="4361" width="18.7109375" style="1" customWidth="1"/>
    <col min="4362" max="4362" width="22" style="1" customWidth="1"/>
    <col min="4363" max="4363" width="9.140625" style="1" customWidth="1"/>
    <col min="4364" max="4608" width="9.140625" style="1"/>
    <col min="4609" max="4609" width="12.28515625" style="1" customWidth="1"/>
    <col min="4610" max="4610" width="27.7109375" style="1" customWidth="1"/>
    <col min="4611" max="4611" width="19.7109375" style="1" customWidth="1"/>
    <col min="4612" max="4612" width="119.28515625" style="1" customWidth="1"/>
    <col min="4613" max="4613" width="30" style="1" customWidth="1"/>
    <col min="4614" max="4614" width="75.42578125" style="1" customWidth="1"/>
    <col min="4615" max="4615" width="14" style="1" customWidth="1"/>
    <col min="4616" max="4616" width="15.42578125" style="1" customWidth="1"/>
    <col min="4617" max="4617" width="18.7109375" style="1" customWidth="1"/>
    <col min="4618" max="4618" width="22" style="1" customWidth="1"/>
    <col min="4619" max="4619" width="9.140625" style="1" customWidth="1"/>
    <col min="4620" max="4864" width="9.140625" style="1"/>
    <col min="4865" max="4865" width="12.28515625" style="1" customWidth="1"/>
    <col min="4866" max="4866" width="27.7109375" style="1" customWidth="1"/>
    <col min="4867" max="4867" width="19.7109375" style="1" customWidth="1"/>
    <col min="4868" max="4868" width="119.28515625" style="1" customWidth="1"/>
    <col min="4869" max="4869" width="30" style="1" customWidth="1"/>
    <col min="4870" max="4870" width="75.42578125" style="1" customWidth="1"/>
    <col min="4871" max="4871" width="14" style="1" customWidth="1"/>
    <col min="4872" max="4872" width="15.42578125" style="1" customWidth="1"/>
    <col min="4873" max="4873" width="18.7109375" style="1" customWidth="1"/>
    <col min="4874" max="4874" width="22" style="1" customWidth="1"/>
    <col min="4875" max="4875" width="9.140625" style="1" customWidth="1"/>
    <col min="4876" max="5120" width="9.140625" style="1"/>
    <col min="5121" max="5121" width="12.28515625" style="1" customWidth="1"/>
    <col min="5122" max="5122" width="27.7109375" style="1" customWidth="1"/>
    <col min="5123" max="5123" width="19.7109375" style="1" customWidth="1"/>
    <col min="5124" max="5124" width="119.28515625" style="1" customWidth="1"/>
    <col min="5125" max="5125" width="30" style="1" customWidth="1"/>
    <col min="5126" max="5126" width="75.42578125" style="1" customWidth="1"/>
    <col min="5127" max="5127" width="14" style="1" customWidth="1"/>
    <col min="5128" max="5128" width="15.42578125" style="1" customWidth="1"/>
    <col min="5129" max="5129" width="18.7109375" style="1" customWidth="1"/>
    <col min="5130" max="5130" width="22" style="1" customWidth="1"/>
    <col min="5131" max="5131" width="9.140625" style="1" customWidth="1"/>
    <col min="5132" max="5376" width="9.140625" style="1"/>
    <col min="5377" max="5377" width="12.28515625" style="1" customWidth="1"/>
    <col min="5378" max="5378" width="27.7109375" style="1" customWidth="1"/>
    <col min="5379" max="5379" width="19.7109375" style="1" customWidth="1"/>
    <col min="5380" max="5380" width="119.28515625" style="1" customWidth="1"/>
    <col min="5381" max="5381" width="30" style="1" customWidth="1"/>
    <col min="5382" max="5382" width="75.42578125" style="1" customWidth="1"/>
    <col min="5383" max="5383" width="14" style="1" customWidth="1"/>
    <col min="5384" max="5384" width="15.42578125" style="1" customWidth="1"/>
    <col min="5385" max="5385" width="18.7109375" style="1" customWidth="1"/>
    <col min="5386" max="5386" width="22" style="1" customWidth="1"/>
    <col min="5387" max="5387" width="9.140625" style="1" customWidth="1"/>
    <col min="5388" max="5632" width="9.140625" style="1"/>
    <col min="5633" max="5633" width="12.28515625" style="1" customWidth="1"/>
    <col min="5634" max="5634" width="27.7109375" style="1" customWidth="1"/>
    <col min="5635" max="5635" width="19.7109375" style="1" customWidth="1"/>
    <col min="5636" max="5636" width="119.28515625" style="1" customWidth="1"/>
    <col min="5637" max="5637" width="30" style="1" customWidth="1"/>
    <col min="5638" max="5638" width="75.42578125" style="1" customWidth="1"/>
    <col min="5639" max="5639" width="14" style="1" customWidth="1"/>
    <col min="5640" max="5640" width="15.42578125" style="1" customWidth="1"/>
    <col min="5641" max="5641" width="18.7109375" style="1" customWidth="1"/>
    <col min="5642" max="5642" width="22" style="1" customWidth="1"/>
    <col min="5643" max="5643" width="9.140625" style="1" customWidth="1"/>
    <col min="5644" max="5888" width="9.140625" style="1"/>
    <col min="5889" max="5889" width="12.28515625" style="1" customWidth="1"/>
    <col min="5890" max="5890" width="27.7109375" style="1" customWidth="1"/>
    <col min="5891" max="5891" width="19.7109375" style="1" customWidth="1"/>
    <col min="5892" max="5892" width="119.28515625" style="1" customWidth="1"/>
    <col min="5893" max="5893" width="30" style="1" customWidth="1"/>
    <col min="5894" max="5894" width="75.42578125" style="1" customWidth="1"/>
    <col min="5895" max="5895" width="14" style="1" customWidth="1"/>
    <col min="5896" max="5896" width="15.42578125" style="1" customWidth="1"/>
    <col min="5897" max="5897" width="18.7109375" style="1" customWidth="1"/>
    <col min="5898" max="5898" width="22" style="1" customWidth="1"/>
    <col min="5899" max="5899" width="9.140625" style="1" customWidth="1"/>
    <col min="5900" max="6144" width="9.140625" style="1"/>
    <col min="6145" max="6145" width="12.28515625" style="1" customWidth="1"/>
    <col min="6146" max="6146" width="27.7109375" style="1" customWidth="1"/>
    <col min="6147" max="6147" width="19.7109375" style="1" customWidth="1"/>
    <col min="6148" max="6148" width="119.28515625" style="1" customWidth="1"/>
    <col min="6149" max="6149" width="30" style="1" customWidth="1"/>
    <col min="6150" max="6150" width="75.42578125" style="1" customWidth="1"/>
    <col min="6151" max="6151" width="14" style="1" customWidth="1"/>
    <col min="6152" max="6152" width="15.42578125" style="1" customWidth="1"/>
    <col min="6153" max="6153" width="18.7109375" style="1" customWidth="1"/>
    <col min="6154" max="6154" width="22" style="1" customWidth="1"/>
    <col min="6155" max="6155" width="9.140625" style="1" customWidth="1"/>
    <col min="6156" max="6400" width="9.140625" style="1"/>
    <col min="6401" max="6401" width="12.28515625" style="1" customWidth="1"/>
    <col min="6402" max="6402" width="27.7109375" style="1" customWidth="1"/>
    <col min="6403" max="6403" width="19.7109375" style="1" customWidth="1"/>
    <col min="6404" max="6404" width="119.28515625" style="1" customWidth="1"/>
    <col min="6405" max="6405" width="30" style="1" customWidth="1"/>
    <col min="6406" max="6406" width="75.42578125" style="1" customWidth="1"/>
    <col min="6407" max="6407" width="14" style="1" customWidth="1"/>
    <col min="6408" max="6408" width="15.42578125" style="1" customWidth="1"/>
    <col min="6409" max="6409" width="18.7109375" style="1" customWidth="1"/>
    <col min="6410" max="6410" width="22" style="1" customWidth="1"/>
    <col min="6411" max="6411" width="9.140625" style="1" customWidth="1"/>
    <col min="6412" max="6656" width="9.140625" style="1"/>
    <col min="6657" max="6657" width="12.28515625" style="1" customWidth="1"/>
    <col min="6658" max="6658" width="27.7109375" style="1" customWidth="1"/>
    <col min="6659" max="6659" width="19.7109375" style="1" customWidth="1"/>
    <col min="6660" max="6660" width="119.28515625" style="1" customWidth="1"/>
    <col min="6661" max="6661" width="30" style="1" customWidth="1"/>
    <col min="6662" max="6662" width="75.42578125" style="1" customWidth="1"/>
    <col min="6663" max="6663" width="14" style="1" customWidth="1"/>
    <col min="6664" max="6664" width="15.42578125" style="1" customWidth="1"/>
    <col min="6665" max="6665" width="18.7109375" style="1" customWidth="1"/>
    <col min="6666" max="6666" width="22" style="1" customWidth="1"/>
    <col min="6667" max="6667" width="9.140625" style="1" customWidth="1"/>
    <col min="6668" max="6912" width="9.140625" style="1"/>
    <col min="6913" max="6913" width="12.28515625" style="1" customWidth="1"/>
    <col min="6914" max="6914" width="27.7109375" style="1" customWidth="1"/>
    <col min="6915" max="6915" width="19.7109375" style="1" customWidth="1"/>
    <col min="6916" max="6916" width="119.28515625" style="1" customWidth="1"/>
    <col min="6917" max="6917" width="30" style="1" customWidth="1"/>
    <col min="6918" max="6918" width="75.42578125" style="1" customWidth="1"/>
    <col min="6919" max="6919" width="14" style="1" customWidth="1"/>
    <col min="6920" max="6920" width="15.42578125" style="1" customWidth="1"/>
    <col min="6921" max="6921" width="18.7109375" style="1" customWidth="1"/>
    <col min="6922" max="6922" width="22" style="1" customWidth="1"/>
    <col min="6923" max="6923" width="9.140625" style="1" customWidth="1"/>
    <col min="6924" max="7168" width="9.140625" style="1"/>
    <col min="7169" max="7169" width="12.28515625" style="1" customWidth="1"/>
    <col min="7170" max="7170" width="27.7109375" style="1" customWidth="1"/>
    <col min="7171" max="7171" width="19.7109375" style="1" customWidth="1"/>
    <col min="7172" max="7172" width="119.28515625" style="1" customWidth="1"/>
    <col min="7173" max="7173" width="30" style="1" customWidth="1"/>
    <col min="7174" max="7174" width="75.42578125" style="1" customWidth="1"/>
    <col min="7175" max="7175" width="14" style="1" customWidth="1"/>
    <col min="7176" max="7176" width="15.42578125" style="1" customWidth="1"/>
    <col min="7177" max="7177" width="18.7109375" style="1" customWidth="1"/>
    <col min="7178" max="7178" width="22" style="1" customWidth="1"/>
    <col min="7179" max="7179" width="9.140625" style="1" customWidth="1"/>
    <col min="7180" max="7424" width="9.140625" style="1"/>
    <col min="7425" max="7425" width="12.28515625" style="1" customWidth="1"/>
    <col min="7426" max="7426" width="27.7109375" style="1" customWidth="1"/>
    <col min="7427" max="7427" width="19.7109375" style="1" customWidth="1"/>
    <col min="7428" max="7428" width="119.28515625" style="1" customWidth="1"/>
    <col min="7429" max="7429" width="30" style="1" customWidth="1"/>
    <col min="7430" max="7430" width="75.42578125" style="1" customWidth="1"/>
    <col min="7431" max="7431" width="14" style="1" customWidth="1"/>
    <col min="7432" max="7432" width="15.42578125" style="1" customWidth="1"/>
    <col min="7433" max="7433" width="18.7109375" style="1" customWidth="1"/>
    <col min="7434" max="7434" width="22" style="1" customWidth="1"/>
    <col min="7435" max="7435" width="9.140625" style="1" customWidth="1"/>
    <col min="7436" max="7680" width="9.140625" style="1"/>
    <col min="7681" max="7681" width="12.28515625" style="1" customWidth="1"/>
    <col min="7682" max="7682" width="27.7109375" style="1" customWidth="1"/>
    <col min="7683" max="7683" width="19.7109375" style="1" customWidth="1"/>
    <col min="7684" max="7684" width="119.28515625" style="1" customWidth="1"/>
    <col min="7685" max="7685" width="30" style="1" customWidth="1"/>
    <col min="7686" max="7686" width="75.42578125" style="1" customWidth="1"/>
    <col min="7687" max="7687" width="14" style="1" customWidth="1"/>
    <col min="7688" max="7688" width="15.42578125" style="1" customWidth="1"/>
    <col min="7689" max="7689" width="18.7109375" style="1" customWidth="1"/>
    <col min="7690" max="7690" width="22" style="1" customWidth="1"/>
    <col min="7691" max="7691" width="9.140625" style="1" customWidth="1"/>
    <col min="7692" max="7936" width="9.140625" style="1"/>
    <col min="7937" max="7937" width="12.28515625" style="1" customWidth="1"/>
    <col min="7938" max="7938" width="27.7109375" style="1" customWidth="1"/>
    <col min="7939" max="7939" width="19.7109375" style="1" customWidth="1"/>
    <col min="7940" max="7940" width="119.28515625" style="1" customWidth="1"/>
    <col min="7941" max="7941" width="30" style="1" customWidth="1"/>
    <col min="7942" max="7942" width="75.42578125" style="1" customWidth="1"/>
    <col min="7943" max="7943" width="14" style="1" customWidth="1"/>
    <col min="7944" max="7944" width="15.42578125" style="1" customWidth="1"/>
    <col min="7945" max="7945" width="18.7109375" style="1" customWidth="1"/>
    <col min="7946" max="7946" width="22" style="1" customWidth="1"/>
    <col min="7947" max="7947" width="9.140625" style="1" customWidth="1"/>
    <col min="7948" max="8192" width="9.140625" style="1"/>
    <col min="8193" max="8193" width="12.28515625" style="1" customWidth="1"/>
    <col min="8194" max="8194" width="27.7109375" style="1" customWidth="1"/>
    <col min="8195" max="8195" width="19.7109375" style="1" customWidth="1"/>
    <col min="8196" max="8196" width="119.28515625" style="1" customWidth="1"/>
    <col min="8197" max="8197" width="30" style="1" customWidth="1"/>
    <col min="8198" max="8198" width="75.42578125" style="1" customWidth="1"/>
    <col min="8199" max="8199" width="14" style="1" customWidth="1"/>
    <col min="8200" max="8200" width="15.42578125" style="1" customWidth="1"/>
    <col min="8201" max="8201" width="18.7109375" style="1" customWidth="1"/>
    <col min="8202" max="8202" width="22" style="1" customWidth="1"/>
    <col min="8203" max="8203" width="9.140625" style="1" customWidth="1"/>
    <col min="8204" max="8448" width="9.140625" style="1"/>
    <col min="8449" max="8449" width="12.28515625" style="1" customWidth="1"/>
    <col min="8450" max="8450" width="27.7109375" style="1" customWidth="1"/>
    <col min="8451" max="8451" width="19.7109375" style="1" customWidth="1"/>
    <col min="8452" max="8452" width="119.28515625" style="1" customWidth="1"/>
    <col min="8453" max="8453" width="30" style="1" customWidth="1"/>
    <col min="8454" max="8454" width="75.42578125" style="1" customWidth="1"/>
    <col min="8455" max="8455" width="14" style="1" customWidth="1"/>
    <col min="8456" max="8456" width="15.42578125" style="1" customWidth="1"/>
    <col min="8457" max="8457" width="18.7109375" style="1" customWidth="1"/>
    <col min="8458" max="8458" width="22" style="1" customWidth="1"/>
    <col min="8459" max="8459" width="9.140625" style="1" customWidth="1"/>
    <col min="8460" max="8704" width="9.140625" style="1"/>
    <col min="8705" max="8705" width="12.28515625" style="1" customWidth="1"/>
    <col min="8706" max="8706" width="27.7109375" style="1" customWidth="1"/>
    <col min="8707" max="8707" width="19.7109375" style="1" customWidth="1"/>
    <col min="8708" max="8708" width="119.28515625" style="1" customWidth="1"/>
    <col min="8709" max="8709" width="30" style="1" customWidth="1"/>
    <col min="8710" max="8710" width="75.42578125" style="1" customWidth="1"/>
    <col min="8711" max="8711" width="14" style="1" customWidth="1"/>
    <col min="8712" max="8712" width="15.42578125" style="1" customWidth="1"/>
    <col min="8713" max="8713" width="18.7109375" style="1" customWidth="1"/>
    <col min="8714" max="8714" width="22" style="1" customWidth="1"/>
    <col min="8715" max="8715" width="9.140625" style="1" customWidth="1"/>
    <col min="8716" max="8960" width="9.140625" style="1"/>
    <col min="8961" max="8961" width="12.28515625" style="1" customWidth="1"/>
    <col min="8962" max="8962" width="27.7109375" style="1" customWidth="1"/>
    <col min="8963" max="8963" width="19.7109375" style="1" customWidth="1"/>
    <col min="8964" max="8964" width="119.28515625" style="1" customWidth="1"/>
    <col min="8965" max="8965" width="30" style="1" customWidth="1"/>
    <col min="8966" max="8966" width="75.42578125" style="1" customWidth="1"/>
    <col min="8967" max="8967" width="14" style="1" customWidth="1"/>
    <col min="8968" max="8968" width="15.42578125" style="1" customWidth="1"/>
    <col min="8969" max="8969" width="18.7109375" style="1" customWidth="1"/>
    <col min="8970" max="8970" width="22" style="1" customWidth="1"/>
    <col min="8971" max="8971" width="9.140625" style="1" customWidth="1"/>
    <col min="8972" max="9216" width="9.140625" style="1"/>
    <col min="9217" max="9217" width="12.28515625" style="1" customWidth="1"/>
    <col min="9218" max="9218" width="27.7109375" style="1" customWidth="1"/>
    <col min="9219" max="9219" width="19.7109375" style="1" customWidth="1"/>
    <col min="9220" max="9220" width="119.28515625" style="1" customWidth="1"/>
    <col min="9221" max="9221" width="30" style="1" customWidth="1"/>
    <col min="9222" max="9222" width="75.42578125" style="1" customWidth="1"/>
    <col min="9223" max="9223" width="14" style="1" customWidth="1"/>
    <col min="9224" max="9224" width="15.42578125" style="1" customWidth="1"/>
    <col min="9225" max="9225" width="18.7109375" style="1" customWidth="1"/>
    <col min="9226" max="9226" width="22" style="1" customWidth="1"/>
    <col min="9227" max="9227" width="9.140625" style="1" customWidth="1"/>
    <col min="9228" max="9472" width="9.140625" style="1"/>
    <col min="9473" max="9473" width="12.28515625" style="1" customWidth="1"/>
    <col min="9474" max="9474" width="27.7109375" style="1" customWidth="1"/>
    <col min="9475" max="9475" width="19.7109375" style="1" customWidth="1"/>
    <col min="9476" max="9476" width="119.28515625" style="1" customWidth="1"/>
    <col min="9477" max="9477" width="30" style="1" customWidth="1"/>
    <col min="9478" max="9478" width="75.42578125" style="1" customWidth="1"/>
    <col min="9479" max="9479" width="14" style="1" customWidth="1"/>
    <col min="9480" max="9480" width="15.42578125" style="1" customWidth="1"/>
    <col min="9481" max="9481" width="18.7109375" style="1" customWidth="1"/>
    <col min="9482" max="9482" width="22" style="1" customWidth="1"/>
    <col min="9483" max="9483" width="9.140625" style="1" customWidth="1"/>
    <col min="9484" max="9728" width="9.140625" style="1"/>
    <col min="9729" max="9729" width="12.28515625" style="1" customWidth="1"/>
    <col min="9730" max="9730" width="27.7109375" style="1" customWidth="1"/>
    <col min="9731" max="9731" width="19.7109375" style="1" customWidth="1"/>
    <col min="9732" max="9732" width="119.28515625" style="1" customWidth="1"/>
    <col min="9733" max="9733" width="30" style="1" customWidth="1"/>
    <col min="9734" max="9734" width="75.42578125" style="1" customWidth="1"/>
    <col min="9735" max="9735" width="14" style="1" customWidth="1"/>
    <col min="9736" max="9736" width="15.42578125" style="1" customWidth="1"/>
    <col min="9737" max="9737" width="18.7109375" style="1" customWidth="1"/>
    <col min="9738" max="9738" width="22" style="1" customWidth="1"/>
    <col min="9739" max="9739" width="9.140625" style="1" customWidth="1"/>
    <col min="9740" max="9984" width="9.140625" style="1"/>
    <col min="9985" max="9985" width="12.28515625" style="1" customWidth="1"/>
    <col min="9986" max="9986" width="27.7109375" style="1" customWidth="1"/>
    <col min="9987" max="9987" width="19.7109375" style="1" customWidth="1"/>
    <col min="9988" max="9988" width="119.28515625" style="1" customWidth="1"/>
    <col min="9989" max="9989" width="30" style="1" customWidth="1"/>
    <col min="9990" max="9990" width="75.42578125" style="1" customWidth="1"/>
    <col min="9991" max="9991" width="14" style="1" customWidth="1"/>
    <col min="9992" max="9992" width="15.42578125" style="1" customWidth="1"/>
    <col min="9993" max="9993" width="18.7109375" style="1" customWidth="1"/>
    <col min="9994" max="9994" width="22" style="1" customWidth="1"/>
    <col min="9995" max="9995" width="9.140625" style="1" customWidth="1"/>
    <col min="9996" max="10240" width="9.140625" style="1"/>
    <col min="10241" max="10241" width="12.28515625" style="1" customWidth="1"/>
    <col min="10242" max="10242" width="27.7109375" style="1" customWidth="1"/>
    <col min="10243" max="10243" width="19.7109375" style="1" customWidth="1"/>
    <col min="10244" max="10244" width="119.28515625" style="1" customWidth="1"/>
    <col min="10245" max="10245" width="30" style="1" customWidth="1"/>
    <col min="10246" max="10246" width="75.42578125" style="1" customWidth="1"/>
    <col min="10247" max="10247" width="14" style="1" customWidth="1"/>
    <col min="10248" max="10248" width="15.42578125" style="1" customWidth="1"/>
    <col min="10249" max="10249" width="18.7109375" style="1" customWidth="1"/>
    <col min="10250" max="10250" width="22" style="1" customWidth="1"/>
    <col min="10251" max="10251" width="9.140625" style="1" customWidth="1"/>
    <col min="10252" max="10496" width="9.140625" style="1"/>
    <col min="10497" max="10497" width="12.28515625" style="1" customWidth="1"/>
    <col min="10498" max="10498" width="27.7109375" style="1" customWidth="1"/>
    <col min="10499" max="10499" width="19.7109375" style="1" customWidth="1"/>
    <col min="10500" max="10500" width="119.28515625" style="1" customWidth="1"/>
    <col min="10501" max="10501" width="30" style="1" customWidth="1"/>
    <col min="10502" max="10502" width="75.42578125" style="1" customWidth="1"/>
    <col min="10503" max="10503" width="14" style="1" customWidth="1"/>
    <col min="10504" max="10504" width="15.42578125" style="1" customWidth="1"/>
    <col min="10505" max="10505" width="18.7109375" style="1" customWidth="1"/>
    <col min="10506" max="10506" width="22" style="1" customWidth="1"/>
    <col min="10507" max="10507" width="9.140625" style="1" customWidth="1"/>
    <col min="10508" max="10752" width="9.140625" style="1"/>
    <col min="10753" max="10753" width="12.28515625" style="1" customWidth="1"/>
    <col min="10754" max="10754" width="27.7109375" style="1" customWidth="1"/>
    <col min="10755" max="10755" width="19.7109375" style="1" customWidth="1"/>
    <col min="10756" max="10756" width="119.28515625" style="1" customWidth="1"/>
    <col min="10757" max="10757" width="30" style="1" customWidth="1"/>
    <col min="10758" max="10758" width="75.42578125" style="1" customWidth="1"/>
    <col min="10759" max="10759" width="14" style="1" customWidth="1"/>
    <col min="10760" max="10760" width="15.42578125" style="1" customWidth="1"/>
    <col min="10761" max="10761" width="18.7109375" style="1" customWidth="1"/>
    <col min="10762" max="10762" width="22" style="1" customWidth="1"/>
    <col min="10763" max="10763" width="9.140625" style="1" customWidth="1"/>
    <col min="10764" max="11008" width="9.140625" style="1"/>
    <col min="11009" max="11009" width="12.28515625" style="1" customWidth="1"/>
    <col min="11010" max="11010" width="27.7109375" style="1" customWidth="1"/>
    <col min="11011" max="11011" width="19.7109375" style="1" customWidth="1"/>
    <col min="11012" max="11012" width="119.28515625" style="1" customWidth="1"/>
    <col min="11013" max="11013" width="30" style="1" customWidth="1"/>
    <col min="11014" max="11014" width="75.42578125" style="1" customWidth="1"/>
    <col min="11015" max="11015" width="14" style="1" customWidth="1"/>
    <col min="11016" max="11016" width="15.42578125" style="1" customWidth="1"/>
    <col min="11017" max="11017" width="18.7109375" style="1" customWidth="1"/>
    <col min="11018" max="11018" width="22" style="1" customWidth="1"/>
    <col min="11019" max="11019" width="9.140625" style="1" customWidth="1"/>
    <col min="11020" max="11264" width="9.140625" style="1"/>
    <col min="11265" max="11265" width="12.28515625" style="1" customWidth="1"/>
    <col min="11266" max="11266" width="27.7109375" style="1" customWidth="1"/>
    <col min="11267" max="11267" width="19.7109375" style="1" customWidth="1"/>
    <col min="11268" max="11268" width="119.28515625" style="1" customWidth="1"/>
    <col min="11269" max="11269" width="30" style="1" customWidth="1"/>
    <col min="11270" max="11270" width="75.42578125" style="1" customWidth="1"/>
    <col min="11271" max="11271" width="14" style="1" customWidth="1"/>
    <col min="11272" max="11272" width="15.42578125" style="1" customWidth="1"/>
    <col min="11273" max="11273" width="18.7109375" style="1" customWidth="1"/>
    <col min="11274" max="11274" width="22" style="1" customWidth="1"/>
    <col min="11275" max="11275" width="9.140625" style="1" customWidth="1"/>
    <col min="11276" max="11520" width="9.140625" style="1"/>
    <col min="11521" max="11521" width="12.28515625" style="1" customWidth="1"/>
    <col min="11522" max="11522" width="27.7109375" style="1" customWidth="1"/>
    <col min="11523" max="11523" width="19.7109375" style="1" customWidth="1"/>
    <col min="11524" max="11524" width="119.28515625" style="1" customWidth="1"/>
    <col min="11525" max="11525" width="30" style="1" customWidth="1"/>
    <col min="11526" max="11526" width="75.42578125" style="1" customWidth="1"/>
    <col min="11527" max="11527" width="14" style="1" customWidth="1"/>
    <col min="11528" max="11528" width="15.42578125" style="1" customWidth="1"/>
    <col min="11529" max="11529" width="18.7109375" style="1" customWidth="1"/>
    <col min="11530" max="11530" width="22" style="1" customWidth="1"/>
    <col min="11531" max="11531" width="9.140625" style="1" customWidth="1"/>
    <col min="11532" max="11776" width="9.140625" style="1"/>
    <col min="11777" max="11777" width="12.28515625" style="1" customWidth="1"/>
    <col min="11778" max="11778" width="27.7109375" style="1" customWidth="1"/>
    <col min="11779" max="11779" width="19.7109375" style="1" customWidth="1"/>
    <col min="11780" max="11780" width="119.28515625" style="1" customWidth="1"/>
    <col min="11781" max="11781" width="30" style="1" customWidth="1"/>
    <col min="11782" max="11782" width="75.42578125" style="1" customWidth="1"/>
    <col min="11783" max="11783" width="14" style="1" customWidth="1"/>
    <col min="11784" max="11784" width="15.42578125" style="1" customWidth="1"/>
    <col min="11785" max="11785" width="18.7109375" style="1" customWidth="1"/>
    <col min="11786" max="11786" width="22" style="1" customWidth="1"/>
    <col min="11787" max="11787" width="9.140625" style="1" customWidth="1"/>
    <col min="11788" max="12032" width="9.140625" style="1"/>
    <col min="12033" max="12033" width="12.28515625" style="1" customWidth="1"/>
    <col min="12034" max="12034" width="27.7109375" style="1" customWidth="1"/>
    <col min="12035" max="12035" width="19.7109375" style="1" customWidth="1"/>
    <col min="12036" max="12036" width="119.28515625" style="1" customWidth="1"/>
    <col min="12037" max="12037" width="30" style="1" customWidth="1"/>
    <col min="12038" max="12038" width="75.42578125" style="1" customWidth="1"/>
    <col min="12039" max="12039" width="14" style="1" customWidth="1"/>
    <col min="12040" max="12040" width="15.42578125" style="1" customWidth="1"/>
    <col min="12041" max="12041" width="18.7109375" style="1" customWidth="1"/>
    <col min="12042" max="12042" width="22" style="1" customWidth="1"/>
    <col min="12043" max="12043" width="9.140625" style="1" customWidth="1"/>
    <col min="12044" max="12288" width="9.140625" style="1"/>
    <col min="12289" max="12289" width="12.28515625" style="1" customWidth="1"/>
    <col min="12290" max="12290" width="27.7109375" style="1" customWidth="1"/>
    <col min="12291" max="12291" width="19.7109375" style="1" customWidth="1"/>
    <col min="12292" max="12292" width="119.28515625" style="1" customWidth="1"/>
    <col min="12293" max="12293" width="30" style="1" customWidth="1"/>
    <col min="12294" max="12294" width="75.42578125" style="1" customWidth="1"/>
    <col min="12295" max="12295" width="14" style="1" customWidth="1"/>
    <col min="12296" max="12296" width="15.42578125" style="1" customWidth="1"/>
    <col min="12297" max="12297" width="18.7109375" style="1" customWidth="1"/>
    <col min="12298" max="12298" width="22" style="1" customWidth="1"/>
    <col min="12299" max="12299" width="9.140625" style="1" customWidth="1"/>
    <col min="12300" max="12544" width="9.140625" style="1"/>
    <col min="12545" max="12545" width="12.28515625" style="1" customWidth="1"/>
    <col min="12546" max="12546" width="27.7109375" style="1" customWidth="1"/>
    <col min="12547" max="12547" width="19.7109375" style="1" customWidth="1"/>
    <col min="12548" max="12548" width="119.28515625" style="1" customWidth="1"/>
    <col min="12549" max="12549" width="30" style="1" customWidth="1"/>
    <col min="12550" max="12550" width="75.42578125" style="1" customWidth="1"/>
    <col min="12551" max="12551" width="14" style="1" customWidth="1"/>
    <col min="12552" max="12552" width="15.42578125" style="1" customWidth="1"/>
    <col min="12553" max="12553" width="18.7109375" style="1" customWidth="1"/>
    <col min="12554" max="12554" width="22" style="1" customWidth="1"/>
    <col min="12555" max="12555" width="9.140625" style="1" customWidth="1"/>
    <col min="12556" max="12800" width="9.140625" style="1"/>
    <col min="12801" max="12801" width="12.28515625" style="1" customWidth="1"/>
    <col min="12802" max="12802" width="27.7109375" style="1" customWidth="1"/>
    <col min="12803" max="12803" width="19.7109375" style="1" customWidth="1"/>
    <col min="12804" max="12804" width="119.28515625" style="1" customWidth="1"/>
    <col min="12805" max="12805" width="30" style="1" customWidth="1"/>
    <col min="12806" max="12806" width="75.42578125" style="1" customWidth="1"/>
    <col min="12807" max="12807" width="14" style="1" customWidth="1"/>
    <col min="12808" max="12808" width="15.42578125" style="1" customWidth="1"/>
    <col min="12809" max="12809" width="18.7109375" style="1" customWidth="1"/>
    <col min="12810" max="12810" width="22" style="1" customWidth="1"/>
    <col min="12811" max="12811" width="9.140625" style="1" customWidth="1"/>
    <col min="12812" max="13056" width="9.140625" style="1"/>
    <col min="13057" max="13057" width="12.28515625" style="1" customWidth="1"/>
    <col min="13058" max="13058" width="27.7109375" style="1" customWidth="1"/>
    <col min="13059" max="13059" width="19.7109375" style="1" customWidth="1"/>
    <col min="13060" max="13060" width="119.28515625" style="1" customWidth="1"/>
    <col min="13061" max="13061" width="30" style="1" customWidth="1"/>
    <col min="13062" max="13062" width="75.42578125" style="1" customWidth="1"/>
    <col min="13063" max="13063" width="14" style="1" customWidth="1"/>
    <col min="13064" max="13064" width="15.42578125" style="1" customWidth="1"/>
    <col min="13065" max="13065" width="18.7109375" style="1" customWidth="1"/>
    <col min="13066" max="13066" width="22" style="1" customWidth="1"/>
    <col min="13067" max="13067" width="9.140625" style="1" customWidth="1"/>
    <col min="13068" max="13312" width="9.140625" style="1"/>
    <col min="13313" max="13313" width="12.28515625" style="1" customWidth="1"/>
    <col min="13314" max="13314" width="27.7109375" style="1" customWidth="1"/>
    <col min="13315" max="13315" width="19.7109375" style="1" customWidth="1"/>
    <col min="13316" max="13316" width="119.28515625" style="1" customWidth="1"/>
    <col min="13317" max="13317" width="30" style="1" customWidth="1"/>
    <col min="13318" max="13318" width="75.42578125" style="1" customWidth="1"/>
    <col min="13319" max="13319" width="14" style="1" customWidth="1"/>
    <col min="13320" max="13320" width="15.42578125" style="1" customWidth="1"/>
    <col min="13321" max="13321" width="18.7109375" style="1" customWidth="1"/>
    <col min="13322" max="13322" width="22" style="1" customWidth="1"/>
    <col min="13323" max="13323" width="9.140625" style="1" customWidth="1"/>
    <col min="13324" max="13568" width="9.140625" style="1"/>
    <col min="13569" max="13569" width="12.28515625" style="1" customWidth="1"/>
    <col min="13570" max="13570" width="27.7109375" style="1" customWidth="1"/>
    <col min="13571" max="13571" width="19.7109375" style="1" customWidth="1"/>
    <col min="13572" max="13572" width="119.28515625" style="1" customWidth="1"/>
    <col min="13573" max="13573" width="30" style="1" customWidth="1"/>
    <col min="13574" max="13574" width="75.42578125" style="1" customWidth="1"/>
    <col min="13575" max="13575" width="14" style="1" customWidth="1"/>
    <col min="13576" max="13576" width="15.42578125" style="1" customWidth="1"/>
    <col min="13577" max="13577" width="18.7109375" style="1" customWidth="1"/>
    <col min="13578" max="13578" width="22" style="1" customWidth="1"/>
    <col min="13579" max="13579" width="9.140625" style="1" customWidth="1"/>
    <col min="13580" max="13824" width="9.140625" style="1"/>
    <col min="13825" max="13825" width="12.28515625" style="1" customWidth="1"/>
    <col min="13826" max="13826" width="27.7109375" style="1" customWidth="1"/>
    <col min="13827" max="13827" width="19.7109375" style="1" customWidth="1"/>
    <col min="13828" max="13828" width="119.28515625" style="1" customWidth="1"/>
    <col min="13829" max="13829" width="30" style="1" customWidth="1"/>
    <col min="13830" max="13830" width="75.42578125" style="1" customWidth="1"/>
    <col min="13831" max="13831" width="14" style="1" customWidth="1"/>
    <col min="13832" max="13832" width="15.42578125" style="1" customWidth="1"/>
    <col min="13833" max="13833" width="18.7109375" style="1" customWidth="1"/>
    <col min="13834" max="13834" width="22" style="1" customWidth="1"/>
    <col min="13835" max="13835" width="9.140625" style="1" customWidth="1"/>
    <col min="13836" max="14080" width="9.140625" style="1"/>
    <col min="14081" max="14081" width="12.28515625" style="1" customWidth="1"/>
    <col min="14082" max="14082" width="27.7109375" style="1" customWidth="1"/>
    <col min="14083" max="14083" width="19.7109375" style="1" customWidth="1"/>
    <col min="14084" max="14084" width="119.28515625" style="1" customWidth="1"/>
    <col min="14085" max="14085" width="30" style="1" customWidth="1"/>
    <col min="14086" max="14086" width="75.42578125" style="1" customWidth="1"/>
    <col min="14087" max="14087" width="14" style="1" customWidth="1"/>
    <col min="14088" max="14088" width="15.42578125" style="1" customWidth="1"/>
    <col min="14089" max="14089" width="18.7109375" style="1" customWidth="1"/>
    <col min="14090" max="14090" width="22" style="1" customWidth="1"/>
    <col min="14091" max="14091" width="9.140625" style="1" customWidth="1"/>
    <col min="14092" max="14336" width="9.140625" style="1"/>
    <col min="14337" max="14337" width="12.28515625" style="1" customWidth="1"/>
    <col min="14338" max="14338" width="27.7109375" style="1" customWidth="1"/>
    <col min="14339" max="14339" width="19.7109375" style="1" customWidth="1"/>
    <col min="14340" max="14340" width="119.28515625" style="1" customWidth="1"/>
    <col min="14341" max="14341" width="30" style="1" customWidth="1"/>
    <col min="14342" max="14342" width="75.42578125" style="1" customWidth="1"/>
    <col min="14343" max="14343" width="14" style="1" customWidth="1"/>
    <col min="14344" max="14344" width="15.42578125" style="1" customWidth="1"/>
    <col min="14345" max="14345" width="18.7109375" style="1" customWidth="1"/>
    <col min="14346" max="14346" width="22" style="1" customWidth="1"/>
    <col min="14347" max="14347" width="9.140625" style="1" customWidth="1"/>
    <col min="14348" max="14592" width="9.140625" style="1"/>
    <col min="14593" max="14593" width="12.28515625" style="1" customWidth="1"/>
    <col min="14594" max="14594" width="27.7109375" style="1" customWidth="1"/>
    <col min="14595" max="14595" width="19.7109375" style="1" customWidth="1"/>
    <col min="14596" max="14596" width="119.28515625" style="1" customWidth="1"/>
    <col min="14597" max="14597" width="30" style="1" customWidth="1"/>
    <col min="14598" max="14598" width="75.42578125" style="1" customWidth="1"/>
    <col min="14599" max="14599" width="14" style="1" customWidth="1"/>
    <col min="14600" max="14600" width="15.42578125" style="1" customWidth="1"/>
    <col min="14601" max="14601" width="18.7109375" style="1" customWidth="1"/>
    <col min="14602" max="14602" width="22" style="1" customWidth="1"/>
    <col min="14603" max="14603" width="9.140625" style="1" customWidth="1"/>
    <col min="14604" max="14848" width="9.140625" style="1"/>
    <col min="14849" max="14849" width="12.28515625" style="1" customWidth="1"/>
    <col min="14850" max="14850" width="27.7109375" style="1" customWidth="1"/>
    <col min="14851" max="14851" width="19.7109375" style="1" customWidth="1"/>
    <col min="14852" max="14852" width="119.28515625" style="1" customWidth="1"/>
    <col min="14853" max="14853" width="30" style="1" customWidth="1"/>
    <col min="14854" max="14854" width="75.42578125" style="1" customWidth="1"/>
    <col min="14855" max="14855" width="14" style="1" customWidth="1"/>
    <col min="14856" max="14856" width="15.42578125" style="1" customWidth="1"/>
    <col min="14857" max="14857" width="18.7109375" style="1" customWidth="1"/>
    <col min="14858" max="14858" width="22" style="1" customWidth="1"/>
    <col min="14859" max="14859" width="9.140625" style="1" customWidth="1"/>
    <col min="14860" max="15104" width="9.140625" style="1"/>
    <col min="15105" max="15105" width="12.28515625" style="1" customWidth="1"/>
    <col min="15106" max="15106" width="27.7109375" style="1" customWidth="1"/>
    <col min="15107" max="15107" width="19.7109375" style="1" customWidth="1"/>
    <col min="15108" max="15108" width="119.28515625" style="1" customWidth="1"/>
    <col min="15109" max="15109" width="30" style="1" customWidth="1"/>
    <col min="15110" max="15110" width="75.42578125" style="1" customWidth="1"/>
    <col min="15111" max="15111" width="14" style="1" customWidth="1"/>
    <col min="15112" max="15112" width="15.42578125" style="1" customWidth="1"/>
    <col min="15113" max="15113" width="18.7109375" style="1" customWidth="1"/>
    <col min="15114" max="15114" width="22" style="1" customWidth="1"/>
    <col min="15115" max="15115" width="9.140625" style="1" customWidth="1"/>
    <col min="15116" max="15360" width="9.140625" style="1"/>
    <col min="15361" max="15361" width="12.28515625" style="1" customWidth="1"/>
    <col min="15362" max="15362" width="27.7109375" style="1" customWidth="1"/>
    <col min="15363" max="15363" width="19.7109375" style="1" customWidth="1"/>
    <col min="15364" max="15364" width="119.28515625" style="1" customWidth="1"/>
    <col min="15365" max="15365" width="30" style="1" customWidth="1"/>
    <col min="15366" max="15366" width="75.42578125" style="1" customWidth="1"/>
    <col min="15367" max="15367" width="14" style="1" customWidth="1"/>
    <col min="15368" max="15368" width="15.42578125" style="1" customWidth="1"/>
    <col min="15369" max="15369" width="18.7109375" style="1" customWidth="1"/>
    <col min="15370" max="15370" width="22" style="1" customWidth="1"/>
    <col min="15371" max="15371" width="9.140625" style="1" customWidth="1"/>
    <col min="15372" max="15616" width="9.140625" style="1"/>
    <col min="15617" max="15617" width="12.28515625" style="1" customWidth="1"/>
    <col min="15618" max="15618" width="27.7109375" style="1" customWidth="1"/>
    <col min="15619" max="15619" width="19.7109375" style="1" customWidth="1"/>
    <col min="15620" max="15620" width="119.28515625" style="1" customWidth="1"/>
    <col min="15621" max="15621" width="30" style="1" customWidth="1"/>
    <col min="15622" max="15622" width="75.42578125" style="1" customWidth="1"/>
    <col min="15623" max="15623" width="14" style="1" customWidth="1"/>
    <col min="15624" max="15624" width="15.42578125" style="1" customWidth="1"/>
    <col min="15625" max="15625" width="18.7109375" style="1" customWidth="1"/>
    <col min="15626" max="15626" width="22" style="1" customWidth="1"/>
    <col min="15627" max="15627" width="9.140625" style="1" customWidth="1"/>
    <col min="15628" max="15872" width="9.140625" style="1"/>
    <col min="15873" max="15873" width="12.28515625" style="1" customWidth="1"/>
    <col min="15874" max="15874" width="27.7109375" style="1" customWidth="1"/>
    <col min="15875" max="15875" width="19.7109375" style="1" customWidth="1"/>
    <col min="15876" max="15876" width="119.28515625" style="1" customWidth="1"/>
    <col min="15877" max="15877" width="30" style="1" customWidth="1"/>
    <col min="15878" max="15878" width="75.42578125" style="1" customWidth="1"/>
    <col min="15879" max="15879" width="14" style="1" customWidth="1"/>
    <col min="15880" max="15880" width="15.42578125" style="1" customWidth="1"/>
    <col min="15881" max="15881" width="18.7109375" style="1" customWidth="1"/>
    <col min="15882" max="15882" width="22" style="1" customWidth="1"/>
    <col min="15883" max="15883" width="9.140625" style="1" customWidth="1"/>
    <col min="15884" max="16128" width="9.140625" style="1"/>
    <col min="16129" max="16129" width="12.28515625" style="1" customWidth="1"/>
    <col min="16130" max="16130" width="27.7109375" style="1" customWidth="1"/>
    <col min="16131" max="16131" width="19.7109375" style="1" customWidth="1"/>
    <col min="16132" max="16132" width="119.28515625" style="1" customWidth="1"/>
    <col min="16133" max="16133" width="30" style="1" customWidth="1"/>
    <col min="16134" max="16134" width="75.42578125" style="1" customWidth="1"/>
    <col min="16135" max="16135" width="14" style="1" customWidth="1"/>
    <col min="16136" max="16136" width="15.42578125" style="1" customWidth="1"/>
    <col min="16137" max="16137" width="18.7109375" style="1" customWidth="1"/>
    <col min="16138" max="16138" width="22" style="1" customWidth="1"/>
    <col min="16139" max="16139" width="9.140625" style="1" customWidth="1"/>
    <col min="16140" max="16384" width="9.140625" style="1"/>
  </cols>
  <sheetData>
    <row r="1" spans="1:256" ht="63.75" customHeight="1" x14ac:dyDescent="0.25">
      <c r="C1" s="82"/>
      <c r="D1" s="93"/>
      <c r="E1" s="83"/>
      <c r="F1" s="101" t="s">
        <v>117</v>
      </c>
      <c r="G1" s="102"/>
      <c r="H1" s="102"/>
      <c r="I1" s="102"/>
      <c r="J1" s="102"/>
      <c r="K1" s="51"/>
      <c r="L1" s="51"/>
    </row>
    <row r="2" spans="1:256" ht="16.5" customHeight="1" x14ac:dyDescent="0.25">
      <c r="C2" s="84"/>
      <c r="D2" s="94"/>
      <c r="E2" s="85"/>
      <c r="F2" s="100"/>
      <c r="G2" s="100"/>
      <c r="H2" s="100"/>
      <c r="I2" s="100"/>
      <c r="J2" s="100"/>
      <c r="K2" s="51"/>
      <c r="L2" s="51"/>
    </row>
    <row r="3" spans="1:256" ht="42.75" customHeight="1" x14ac:dyDescent="0.25">
      <c r="C3" s="82"/>
      <c r="D3" s="93"/>
      <c r="E3" s="83"/>
      <c r="F3" s="101" t="s">
        <v>116</v>
      </c>
      <c r="G3" s="102"/>
      <c r="H3" s="102"/>
      <c r="I3" s="102"/>
      <c r="J3" s="102"/>
      <c r="K3" s="51"/>
      <c r="L3" s="51"/>
    </row>
    <row r="4" spans="1:256" ht="63.75" customHeight="1" x14ac:dyDescent="0.25">
      <c r="F4" s="51"/>
      <c r="G4" s="51"/>
      <c r="H4" s="51"/>
      <c r="I4" s="51"/>
      <c r="J4" s="51"/>
      <c r="K4" s="51"/>
      <c r="L4" s="51"/>
    </row>
    <row r="5" spans="1:256" ht="33" customHeight="1" x14ac:dyDescent="0.25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52"/>
    </row>
    <row r="6" spans="1:256" ht="45" customHeight="1" x14ac:dyDescent="0.25">
      <c r="A6" s="108" t="s">
        <v>70</v>
      </c>
      <c r="B6" s="108"/>
      <c r="C6" s="108"/>
      <c r="D6" s="108"/>
      <c r="E6" s="108"/>
      <c r="F6" s="108"/>
      <c r="G6" s="108"/>
      <c r="H6" s="108"/>
      <c r="I6" s="108"/>
      <c r="J6" s="52"/>
    </row>
    <row r="7" spans="1:256" ht="22.5" x14ac:dyDescent="0.25">
      <c r="A7" s="54"/>
      <c r="B7" s="54"/>
      <c r="C7" s="54"/>
      <c r="D7" s="71"/>
      <c r="E7" s="54"/>
      <c r="F7" s="54"/>
      <c r="G7" s="54"/>
      <c r="H7" s="54"/>
      <c r="I7" s="54"/>
      <c r="J7" s="52"/>
    </row>
    <row r="8" spans="1:256" ht="18.75" x14ac:dyDescent="0.25">
      <c r="A8" s="109" t="s">
        <v>65</v>
      </c>
      <c r="B8" s="109"/>
      <c r="C8" s="109"/>
      <c r="D8" s="109"/>
      <c r="E8" s="109"/>
      <c r="F8" s="109"/>
      <c r="G8" s="109"/>
      <c r="H8" s="109"/>
      <c r="I8" s="109"/>
      <c r="J8" s="55"/>
    </row>
    <row r="9" spans="1:256" ht="42" customHeight="1" x14ac:dyDescent="0.25">
      <c r="A9" s="110" t="s">
        <v>1</v>
      </c>
      <c r="B9" s="110" t="s">
        <v>2</v>
      </c>
      <c r="C9" s="110" t="s">
        <v>3</v>
      </c>
      <c r="D9" s="111" t="s">
        <v>4</v>
      </c>
      <c r="E9" s="110" t="s">
        <v>5</v>
      </c>
      <c r="F9" s="110" t="s">
        <v>6</v>
      </c>
      <c r="G9" s="110" t="s">
        <v>7</v>
      </c>
      <c r="H9" s="110"/>
      <c r="I9" s="110" t="s">
        <v>8</v>
      </c>
      <c r="J9" s="103" t="s">
        <v>91</v>
      </c>
    </row>
    <row r="10" spans="1:256" ht="42" customHeight="1" x14ac:dyDescent="0.25">
      <c r="A10" s="110"/>
      <c r="B10" s="110"/>
      <c r="C10" s="110"/>
      <c r="D10" s="111"/>
      <c r="E10" s="110"/>
      <c r="F10" s="110"/>
      <c r="G10" s="56" t="s">
        <v>14</v>
      </c>
      <c r="H10" s="56" t="s">
        <v>15</v>
      </c>
      <c r="I10" s="110"/>
      <c r="J10" s="103"/>
    </row>
    <row r="11" spans="1:256" ht="18.75" x14ac:dyDescent="0.25">
      <c r="A11" s="56" t="s">
        <v>16</v>
      </c>
      <c r="B11" s="56" t="s">
        <v>17</v>
      </c>
      <c r="C11" s="56" t="s">
        <v>18</v>
      </c>
      <c r="D11" s="72" t="s">
        <v>19</v>
      </c>
      <c r="E11" s="56" t="s">
        <v>20</v>
      </c>
      <c r="F11" s="56" t="s">
        <v>21</v>
      </c>
      <c r="G11" s="56" t="s">
        <v>22</v>
      </c>
      <c r="H11" s="56" t="s">
        <v>23</v>
      </c>
      <c r="I11" s="56" t="s">
        <v>24</v>
      </c>
      <c r="J11" s="72">
        <v>10</v>
      </c>
    </row>
    <row r="12" spans="1:256" ht="38.25" customHeight="1" x14ac:dyDescent="0.25">
      <c r="A12" s="104" t="s">
        <v>63</v>
      </c>
      <c r="B12" s="105"/>
      <c r="C12" s="105"/>
      <c r="D12" s="105"/>
      <c r="E12" s="58"/>
      <c r="F12" s="58"/>
      <c r="G12" s="58"/>
      <c r="H12" s="58"/>
      <c r="I12" s="59"/>
      <c r="J12" s="57">
        <f>SUM(J13,J26)</f>
        <v>330000.00001000002</v>
      </c>
    </row>
    <row r="13" spans="1:256" ht="32.25" customHeight="1" x14ac:dyDescent="0.25">
      <c r="A13" s="104" t="s">
        <v>61</v>
      </c>
      <c r="B13" s="105"/>
      <c r="C13" s="105"/>
      <c r="D13" s="105"/>
      <c r="E13" s="105"/>
      <c r="F13" s="105"/>
      <c r="G13" s="105"/>
      <c r="H13" s="105"/>
      <c r="I13" s="106"/>
      <c r="J13" s="57">
        <f>SUM(J14,J21)</f>
        <v>111111.11112</v>
      </c>
    </row>
    <row r="14" spans="1:256" ht="32.25" customHeight="1" outlineLevel="1" x14ac:dyDescent="0.25">
      <c r="A14" s="24"/>
      <c r="B14" s="121" t="s">
        <v>25</v>
      </c>
      <c r="C14" s="121"/>
      <c r="D14" s="121"/>
      <c r="E14" s="61"/>
      <c r="F14" s="61"/>
      <c r="G14" s="56"/>
      <c r="H14" s="56"/>
      <c r="I14" s="56"/>
      <c r="J14" s="62">
        <f>SUM(J15:J20)</f>
        <v>100363.67112</v>
      </c>
    </row>
    <row r="15" spans="1:256" ht="93.75" outlineLevel="2" x14ac:dyDescent="0.25">
      <c r="A15" s="4">
        <v>1</v>
      </c>
      <c r="B15" s="2" t="s">
        <v>26</v>
      </c>
      <c r="C15" s="2" t="s">
        <v>27</v>
      </c>
      <c r="D15" s="73" t="s">
        <v>100</v>
      </c>
      <c r="E15" s="12" t="s">
        <v>28</v>
      </c>
      <c r="F15" s="2" t="s">
        <v>37</v>
      </c>
      <c r="G15" s="5">
        <v>2023</v>
      </c>
      <c r="H15" s="5">
        <v>2023</v>
      </c>
      <c r="I15" s="6" t="s">
        <v>13</v>
      </c>
      <c r="J15" s="7">
        <v>2077.4</v>
      </c>
    </row>
    <row r="16" spans="1:256" s="53" customFormat="1" ht="93.75" outlineLevel="2" x14ac:dyDescent="0.25">
      <c r="A16" s="4">
        <f>A15+1</f>
        <v>2</v>
      </c>
      <c r="B16" s="2" t="s">
        <v>26</v>
      </c>
      <c r="C16" s="2" t="s">
        <v>50</v>
      </c>
      <c r="D16" s="73" t="s">
        <v>98</v>
      </c>
      <c r="E16" s="12" t="s">
        <v>29</v>
      </c>
      <c r="F16" s="2" t="s">
        <v>103</v>
      </c>
      <c r="G16" s="5">
        <v>2023</v>
      </c>
      <c r="H16" s="5">
        <v>2023</v>
      </c>
      <c r="I16" s="6" t="s">
        <v>9</v>
      </c>
      <c r="J16" s="7">
        <f>27896.79*1.2</f>
        <v>33476.148000000001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93.75" outlineLevel="2" x14ac:dyDescent="0.25">
      <c r="A17" s="4">
        <f>A16+1</f>
        <v>3</v>
      </c>
      <c r="B17" s="2" t="s">
        <v>26</v>
      </c>
      <c r="C17" s="2" t="s">
        <v>39</v>
      </c>
      <c r="D17" s="73" t="s">
        <v>99</v>
      </c>
      <c r="E17" s="12" t="s">
        <v>29</v>
      </c>
      <c r="F17" s="2" t="s">
        <v>40</v>
      </c>
      <c r="G17" s="5">
        <v>2023</v>
      </c>
      <c r="H17" s="5">
        <v>2023</v>
      </c>
      <c r="I17" s="6" t="s">
        <v>9</v>
      </c>
      <c r="J17" s="7">
        <f>8332.843*1.2</f>
        <v>9999.4116000000013</v>
      </c>
    </row>
    <row r="18" spans="1:256" ht="93.75" outlineLevel="2" x14ac:dyDescent="0.25">
      <c r="A18" s="4">
        <f>A17+1</f>
        <v>4</v>
      </c>
      <c r="B18" s="2" t="s">
        <v>26</v>
      </c>
      <c r="C18" s="2" t="s">
        <v>41</v>
      </c>
      <c r="D18" s="73" t="s">
        <v>97</v>
      </c>
      <c r="E18" s="12" t="s">
        <v>29</v>
      </c>
      <c r="F18" s="2" t="s">
        <v>42</v>
      </c>
      <c r="G18" s="5">
        <v>2023</v>
      </c>
      <c r="H18" s="5">
        <v>2023</v>
      </c>
      <c r="I18" s="6" t="s">
        <v>9</v>
      </c>
      <c r="J18" s="7">
        <f>((30238.86*1.2)+768.50552)</f>
        <v>37055.137519999997</v>
      </c>
    </row>
    <row r="19" spans="1:256" ht="93.75" outlineLevel="2" x14ac:dyDescent="0.25">
      <c r="A19" s="4">
        <f>A18+1</f>
        <v>5</v>
      </c>
      <c r="B19" s="2" t="s">
        <v>26</v>
      </c>
      <c r="C19" s="2" t="s">
        <v>43</v>
      </c>
      <c r="D19" s="73" t="s">
        <v>96</v>
      </c>
      <c r="E19" s="12" t="s">
        <v>29</v>
      </c>
      <c r="F19" s="2" t="s">
        <v>44</v>
      </c>
      <c r="G19" s="5">
        <v>2023</v>
      </c>
      <c r="H19" s="5">
        <v>2023</v>
      </c>
      <c r="I19" s="6" t="s">
        <v>10</v>
      </c>
      <c r="J19" s="7">
        <f>1298.57</f>
        <v>1298.57</v>
      </c>
    </row>
    <row r="20" spans="1:256" ht="94.5" outlineLevel="2" thickBot="1" x14ac:dyDescent="0.3">
      <c r="A20" s="8">
        <f>A19+1</f>
        <v>6</v>
      </c>
      <c r="B20" s="9" t="s">
        <v>30</v>
      </c>
      <c r="C20" s="9" t="s">
        <v>27</v>
      </c>
      <c r="D20" s="74" t="s">
        <v>88</v>
      </c>
      <c r="E20" s="19" t="s">
        <v>31</v>
      </c>
      <c r="F20" s="9" t="s">
        <v>45</v>
      </c>
      <c r="G20" s="10">
        <v>2023</v>
      </c>
      <c r="H20" s="10">
        <v>2023</v>
      </c>
      <c r="I20" s="11" t="s">
        <v>12</v>
      </c>
      <c r="J20" s="7">
        <f>13714.17*1.2</f>
        <v>16457.004000000001</v>
      </c>
    </row>
    <row r="21" spans="1:256" ht="32.25" customHeight="1" outlineLevel="1" x14ac:dyDescent="0.25">
      <c r="A21" s="24"/>
      <c r="B21" s="121" t="s">
        <v>33</v>
      </c>
      <c r="C21" s="121"/>
      <c r="D21" s="121"/>
      <c r="E21" s="61"/>
      <c r="F21" s="61"/>
      <c r="G21" s="56"/>
      <c r="H21" s="56"/>
      <c r="I21" s="56"/>
      <c r="J21" s="62">
        <f>SUM(J22:J24)</f>
        <v>10747.439999999999</v>
      </c>
    </row>
    <row r="22" spans="1:256" ht="99" customHeight="1" outlineLevel="2" x14ac:dyDescent="0.25">
      <c r="A22" s="4">
        <v>1</v>
      </c>
      <c r="B22" s="2" t="s">
        <v>34</v>
      </c>
      <c r="C22" s="2" t="s">
        <v>46</v>
      </c>
      <c r="D22" s="73" t="s">
        <v>47</v>
      </c>
      <c r="E22" s="12" t="s">
        <v>32</v>
      </c>
      <c r="F22" s="2" t="s">
        <v>48</v>
      </c>
      <c r="G22" s="5">
        <v>2023</v>
      </c>
      <c r="H22" s="5">
        <v>2023</v>
      </c>
      <c r="I22" s="6" t="s">
        <v>9</v>
      </c>
      <c r="J22" s="7">
        <f>4272.87*1.2</f>
        <v>5127.4439999999995</v>
      </c>
    </row>
    <row r="23" spans="1:256" s="53" customFormat="1" ht="101.25" customHeight="1" outlineLevel="2" x14ac:dyDescent="0.25">
      <c r="A23" s="32">
        <v>2</v>
      </c>
      <c r="B23" s="3" t="s">
        <v>35</v>
      </c>
      <c r="C23" s="3" t="s">
        <v>49</v>
      </c>
      <c r="D23" s="75" t="s">
        <v>106</v>
      </c>
      <c r="E23" s="20" t="s">
        <v>32</v>
      </c>
      <c r="F23" s="3" t="s">
        <v>51</v>
      </c>
      <c r="G23" s="33">
        <v>2023</v>
      </c>
      <c r="H23" s="33">
        <v>2023</v>
      </c>
      <c r="I23" s="34" t="s">
        <v>11</v>
      </c>
      <c r="J23" s="35">
        <f>2333.33*1.2</f>
        <v>2799.9959999999996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99" customFormat="1" ht="93.75" outlineLevel="2" x14ac:dyDescent="0.25">
      <c r="A24" s="4">
        <v>3</v>
      </c>
      <c r="B24" s="2" t="s">
        <v>34</v>
      </c>
      <c r="C24" s="2" t="s">
        <v>27</v>
      </c>
      <c r="D24" s="73" t="s">
        <v>52</v>
      </c>
      <c r="E24" s="12" t="s">
        <v>36</v>
      </c>
      <c r="F24" s="2" t="s">
        <v>72</v>
      </c>
      <c r="G24" s="5">
        <v>2023</v>
      </c>
      <c r="H24" s="5">
        <v>2023</v>
      </c>
      <c r="I24" s="6" t="s">
        <v>10</v>
      </c>
      <c r="J24" s="7">
        <f>2820</f>
        <v>2820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ht="27" customHeight="1" x14ac:dyDescent="0.25">
      <c r="A25" s="116" t="s">
        <v>62</v>
      </c>
      <c r="B25" s="117"/>
      <c r="C25" s="117"/>
      <c r="D25" s="117"/>
      <c r="E25" s="117"/>
      <c r="F25" s="117"/>
      <c r="G25" s="117"/>
      <c r="H25" s="117"/>
      <c r="I25" s="118" t="s">
        <v>69</v>
      </c>
      <c r="J25" s="119"/>
    </row>
    <row r="26" spans="1:256" ht="31.9" customHeight="1" outlineLevel="1" x14ac:dyDescent="0.25">
      <c r="A26" s="24"/>
      <c r="B26" s="107" t="s">
        <v>25</v>
      </c>
      <c r="C26" s="107"/>
      <c r="D26" s="107"/>
      <c r="E26" s="61"/>
      <c r="J26" s="62">
        <f>SUM(J27:J38)</f>
        <v>218888.88889000003</v>
      </c>
    </row>
    <row r="27" spans="1:256" s="68" customFormat="1" ht="80.25" customHeight="1" outlineLevel="1" x14ac:dyDescent="0.3">
      <c r="A27" s="4">
        <v>1</v>
      </c>
      <c r="B27" s="25" t="s">
        <v>26</v>
      </c>
      <c r="C27" s="23" t="s">
        <v>53</v>
      </c>
      <c r="D27" s="78" t="s">
        <v>100</v>
      </c>
      <c r="E27" s="2" t="s">
        <v>29</v>
      </c>
      <c r="F27" s="26" t="s">
        <v>92</v>
      </c>
      <c r="G27" s="5">
        <v>2024</v>
      </c>
      <c r="H27" s="5">
        <v>2024</v>
      </c>
      <c r="I27" s="6" t="s">
        <v>10</v>
      </c>
      <c r="J27" s="31">
        <v>44166.403570000002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68" customFormat="1" ht="84.75" customHeight="1" outlineLevel="1" x14ac:dyDescent="0.3">
      <c r="A28" s="4">
        <v>2</v>
      </c>
      <c r="B28" s="25" t="s">
        <v>26</v>
      </c>
      <c r="C28" s="25" t="s">
        <v>53</v>
      </c>
      <c r="D28" s="78" t="s">
        <v>100</v>
      </c>
      <c r="E28" s="2" t="s">
        <v>29</v>
      </c>
      <c r="F28" s="27" t="s">
        <v>73</v>
      </c>
      <c r="G28" s="21">
        <v>2024</v>
      </c>
      <c r="H28" s="21">
        <v>2024</v>
      </c>
      <c r="I28" s="22" t="s">
        <v>10</v>
      </c>
      <c r="J28" s="31">
        <v>3581.1537399999997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68" customFormat="1" ht="77.25" customHeight="1" outlineLevel="1" x14ac:dyDescent="0.3">
      <c r="A29" s="4">
        <v>3</v>
      </c>
      <c r="B29" s="25" t="s">
        <v>26</v>
      </c>
      <c r="C29" s="2" t="s">
        <v>54</v>
      </c>
      <c r="D29" s="78" t="s">
        <v>100</v>
      </c>
      <c r="E29" s="2" t="s">
        <v>29</v>
      </c>
      <c r="F29" s="28" t="s">
        <v>74</v>
      </c>
      <c r="G29" s="5">
        <v>2024</v>
      </c>
      <c r="H29" s="5">
        <v>2024</v>
      </c>
      <c r="I29" s="5">
        <v>2024</v>
      </c>
      <c r="J29" s="31">
        <v>27239.861069999999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68" customFormat="1" ht="87.75" customHeight="1" outlineLevel="1" x14ac:dyDescent="0.3">
      <c r="A30" s="4">
        <v>4</v>
      </c>
      <c r="B30" s="25" t="s">
        <v>26</v>
      </c>
      <c r="C30" s="2" t="s">
        <v>55</v>
      </c>
      <c r="D30" s="79" t="s">
        <v>98</v>
      </c>
      <c r="E30" s="2" t="s">
        <v>29</v>
      </c>
      <c r="F30" s="26" t="s">
        <v>93</v>
      </c>
      <c r="G30" s="5">
        <v>2024</v>
      </c>
      <c r="H30" s="5">
        <v>2024</v>
      </c>
      <c r="I30" s="5">
        <v>2024</v>
      </c>
      <c r="J30" s="31">
        <v>1815.5006000000001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68" customFormat="1" ht="90.75" customHeight="1" outlineLevel="1" x14ac:dyDescent="0.3">
      <c r="A31" s="4">
        <v>5</v>
      </c>
      <c r="B31" s="25" t="s">
        <v>26</v>
      </c>
      <c r="C31" s="2" t="s">
        <v>56</v>
      </c>
      <c r="D31" s="79" t="s">
        <v>99</v>
      </c>
      <c r="E31" s="2" t="s">
        <v>29</v>
      </c>
      <c r="F31" s="26" t="s">
        <v>90</v>
      </c>
      <c r="G31" s="5">
        <v>2024</v>
      </c>
      <c r="H31" s="5">
        <v>2024</v>
      </c>
      <c r="I31" s="5">
        <v>2024</v>
      </c>
      <c r="J31" s="31">
        <v>1505.1776199999999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68" customFormat="1" ht="89.25" customHeight="1" outlineLevel="1" x14ac:dyDescent="0.3">
      <c r="A32" s="4">
        <v>6</v>
      </c>
      <c r="B32" s="25" t="s">
        <v>26</v>
      </c>
      <c r="C32" s="2" t="s">
        <v>60</v>
      </c>
      <c r="D32" s="79" t="s">
        <v>107</v>
      </c>
      <c r="E32" s="2" t="s">
        <v>29</v>
      </c>
      <c r="F32" s="29" t="s">
        <v>94</v>
      </c>
      <c r="G32" s="5">
        <v>2024</v>
      </c>
      <c r="H32" s="5">
        <v>2024</v>
      </c>
      <c r="I32" s="5">
        <v>2024</v>
      </c>
      <c r="J32" s="31">
        <v>38569.990761666646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68" customFormat="1" ht="91.15" customHeight="1" outlineLevel="1" x14ac:dyDescent="0.3">
      <c r="A33" s="4">
        <v>7</v>
      </c>
      <c r="B33" s="25" t="s">
        <v>26</v>
      </c>
      <c r="C33" s="2" t="s">
        <v>57</v>
      </c>
      <c r="D33" s="79" t="s">
        <v>108</v>
      </c>
      <c r="E33" s="2" t="s">
        <v>29</v>
      </c>
      <c r="F33" s="26" t="s">
        <v>105</v>
      </c>
      <c r="G33" s="5">
        <v>2024</v>
      </c>
      <c r="H33" s="5">
        <v>2024</v>
      </c>
      <c r="I33" s="5">
        <v>2024</v>
      </c>
      <c r="J33" s="31">
        <v>23054.07012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68" customFormat="1" ht="78.75" customHeight="1" outlineLevel="1" x14ac:dyDescent="0.3">
      <c r="A34" s="4">
        <v>8</v>
      </c>
      <c r="B34" s="25" t="s">
        <v>26</v>
      </c>
      <c r="C34" s="2" t="s">
        <v>58</v>
      </c>
      <c r="D34" s="79" t="s">
        <v>101</v>
      </c>
      <c r="E34" s="2" t="s">
        <v>29</v>
      </c>
      <c r="F34" s="30" t="s">
        <v>112</v>
      </c>
      <c r="G34" s="5">
        <v>2024</v>
      </c>
      <c r="H34" s="5">
        <v>2024</v>
      </c>
      <c r="I34" s="5">
        <v>2024</v>
      </c>
      <c r="J34" s="31">
        <v>2609.7064099999998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68" customFormat="1" ht="81.75" customHeight="1" outlineLevel="1" x14ac:dyDescent="0.3">
      <c r="A35" s="4">
        <v>9</v>
      </c>
      <c r="B35" s="25" t="s">
        <v>26</v>
      </c>
      <c r="C35" s="2" t="s">
        <v>27</v>
      </c>
      <c r="D35" s="79" t="s">
        <v>101</v>
      </c>
      <c r="E35" s="2" t="s">
        <v>28</v>
      </c>
      <c r="F35" s="30" t="s">
        <v>77</v>
      </c>
      <c r="G35" s="5">
        <v>2024</v>
      </c>
      <c r="H35" s="5">
        <v>2024</v>
      </c>
      <c r="I35" s="5">
        <v>2024</v>
      </c>
      <c r="J35" s="31">
        <v>4711.56855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68" customFormat="1" ht="80.25" customHeight="1" outlineLevel="1" x14ac:dyDescent="0.3">
      <c r="A36" s="4">
        <v>10</v>
      </c>
      <c r="B36" s="25" t="s">
        <v>26</v>
      </c>
      <c r="C36" s="23" t="s">
        <v>59</v>
      </c>
      <c r="D36" s="79" t="s">
        <v>101</v>
      </c>
      <c r="E36" s="2" t="s">
        <v>29</v>
      </c>
      <c r="F36" s="28" t="s">
        <v>78</v>
      </c>
      <c r="G36" s="5">
        <v>2024</v>
      </c>
      <c r="H36" s="5">
        <v>2024</v>
      </c>
      <c r="I36" s="5">
        <v>2024</v>
      </c>
      <c r="J36" s="31">
        <v>4166.6682599999995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68" customFormat="1" ht="80.25" customHeight="1" outlineLevel="1" x14ac:dyDescent="0.3">
      <c r="A37" s="4">
        <v>11</v>
      </c>
      <c r="B37" s="25" t="s">
        <v>26</v>
      </c>
      <c r="C37" s="25" t="s">
        <v>59</v>
      </c>
      <c r="D37" s="78" t="s">
        <v>100</v>
      </c>
      <c r="E37" s="2" t="s">
        <v>29</v>
      </c>
      <c r="F37" s="28" t="s">
        <v>79</v>
      </c>
      <c r="G37" s="5">
        <v>2024</v>
      </c>
      <c r="H37" s="5">
        <v>2024</v>
      </c>
      <c r="I37" s="5">
        <v>2024</v>
      </c>
      <c r="J37" s="31">
        <v>5279.38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68" customFormat="1" ht="80.25" customHeight="1" outlineLevel="1" x14ac:dyDescent="0.3">
      <c r="A38" s="4">
        <v>12</v>
      </c>
      <c r="B38" s="25" t="s">
        <v>26</v>
      </c>
      <c r="C38" s="25" t="s">
        <v>27</v>
      </c>
      <c r="D38" s="78" t="s">
        <v>100</v>
      </c>
      <c r="E38" s="2" t="s">
        <v>31</v>
      </c>
      <c r="F38" s="2" t="s">
        <v>45</v>
      </c>
      <c r="G38" s="5">
        <v>2024</v>
      </c>
      <c r="H38" s="5">
        <v>2024</v>
      </c>
      <c r="I38" s="5">
        <v>2024</v>
      </c>
      <c r="J38" s="31">
        <v>62189.408188333357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8.75" x14ac:dyDescent="0.25">
      <c r="A39" s="13"/>
      <c r="B39" s="36"/>
      <c r="C39" s="14"/>
      <c r="D39" s="80"/>
      <c r="E39" s="14"/>
      <c r="F39" s="15"/>
      <c r="G39" s="16"/>
      <c r="H39" s="16"/>
      <c r="I39" s="17"/>
      <c r="J39" s="18"/>
    </row>
    <row r="40" spans="1:256" ht="18.75" x14ac:dyDescent="0.25">
      <c r="A40" s="13"/>
      <c r="B40" s="36"/>
      <c r="C40" s="14"/>
      <c r="D40" s="80"/>
      <c r="E40" s="14"/>
      <c r="F40" s="15"/>
      <c r="G40" s="16"/>
      <c r="H40" s="16"/>
      <c r="I40" s="17"/>
      <c r="J40" s="18"/>
    </row>
    <row r="41" spans="1:256" ht="10.5" customHeight="1" x14ac:dyDescent="0.25">
      <c r="A41" s="13"/>
      <c r="B41" s="36"/>
      <c r="C41" s="14"/>
      <c r="D41" s="80"/>
      <c r="E41" s="14"/>
      <c r="F41" s="15"/>
      <c r="G41" s="16"/>
      <c r="H41" s="16"/>
      <c r="I41" s="17"/>
      <c r="J41" s="18"/>
    </row>
    <row r="42" spans="1:256" ht="18.75" customHeight="1" x14ac:dyDescent="0.25">
      <c r="B42" s="86"/>
      <c r="C42" s="86"/>
      <c r="D42" s="95"/>
      <c r="E42" s="86"/>
      <c r="F42" s="87"/>
      <c r="G42" s="122"/>
      <c r="H42" s="122"/>
      <c r="I42" s="122"/>
      <c r="J42" s="122"/>
    </row>
    <row r="43" spans="1:256" ht="18.75" customHeight="1" x14ac:dyDescent="0.25">
      <c r="B43" s="88"/>
      <c r="C43" s="86"/>
      <c r="D43" s="95"/>
      <c r="E43" s="88"/>
      <c r="F43" s="89"/>
      <c r="G43" s="89"/>
      <c r="H43" s="89"/>
      <c r="I43" s="89"/>
      <c r="J43" s="90"/>
    </row>
    <row r="44" spans="1:256" ht="23.25" customHeight="1" x14ac:dyDescent="0.25">
      <c r="B44" s="88"/>
      <c r="C44" s="88"/>
      <c r="D44" s="96"/>
      <c r="E44" s="91"/>
      <c r="F44" s="89"/>
      <c r="G44" s="89"/>
      <c r="H44" s="89"/>
      <c r="I44" s="89"/>
      <c r="J44" s="90"/>
    </row>
    <row r="45" spans="1:256" ht="39" customHeight="1" x14ac:dyDescent="0.3">
      <c r="A45" s="92"/>
      <c r="B45" s="48"/>
      <c r="C45" s="48"/>
      <c r="D45" s="97"/>
      <c r="E45" s="49"/>
      <c r="F45" s="50"/>
      <c r="G45" s="120"/>
      <c r="H45" s="120"/>
      <c r="I45" s="120"/>
      <c r="J45" s="120"/>
    </row>
    <row r="46" spans="1:256" ht="18.75" x14ac:dyDescent="0.25">
      <c r="B46" s="112"/>
      <c r="C46" s="112"/>
    </row>
  </sheetData>
  <mergeCells count="24">
    <mergeCell ref="A13:I13"/>
    <mergeCell ref="F1:J1"/>
    <mergeCell ref="F3:J3"/>
    <mergeCell ref="A5:I5"/>
    <mergeCell ref="A6:I6"/>
    <mergeCell ref="A8:I8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A12:D12"/>
    <mergeCell ref="G45:J45"/>
    <mergeCell ref="B46:C46"/>
    <mergeCell ref="B14:D14"/>
    <mergeCell ref="B21:D21"/>
    <mergeCell ref="A25:H25"/>
    <mergeCell ref="I25:J25"/>
    <mergeCell ref="B26:D26"/>
    <mergeCell ref="G42:J42"/>
  </mergeCells>
  <pageMargins left="0.39370078740157483" right="0.39370078740157483" top="0.78740157480314965" bottom="0.39370078740157483" header="0.31496062992125984" footer="0.39370078740157483"/>
  <pageSetup paperSize="9" scale="40" orientation="landscape" r:id="rId1"/>
  <rowBreaks count="2" manualBreakCount="2">
    <brk id="20" max="9" man="1"/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Прил. 1 к Постан. (прил. 6)</vt:lpstr>
      <vt:lpstr>Прил. 1.1 к Постан.(прил. 6)</vt:lpstr>
      <vt:lpstr>Прил. 1.2 к Постан.(прил. 6)</vt:lpstr>
      <vt:lpstr>'Прил. 1 к Постан. (прил. 6)'!Заголовки_для_печати</vt:lpstr>
      <vt:lpstr>'Прил. 1.1 к Постан.(прил. 6)'!Заголовки_для_печати</vt:lpstr>
      <vt:lpstr>'Прил. 1 к Постан. (прил. 6)'!Область_печати</vt:lpstr>
      <vt:lpstr>'Прил. 1.1 к Постан.(прил. 6)'!Область_печати</vt:lpstr>
      <vt:lpstr>'Прил. 1.2 к Постан.(прил. 6)'!Область_печати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Ольга Анатольевна</dc:creator>
  <cp:lastModifiedBy>Нагибина Ольга Валерьевна</cp:lastModifiedBy>
  <cp:revision>16</cp:revision>
  <cp:lastPrinted>2024-04-04T11:25:29Z</cp:lastPrinted>
  <dcterms:created xsi:type="dcterms:W3CDTF">2015-06-05T18:19:00Z</dcterms:created>
  <dcterms:modified xsi:type="dcterms:W3CDTF">2024-04-05T06:01:29Z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1049-10.2.0.5820</vt:lpwstr>
  </property>
</Properties>
</file>