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20700" windowHeight="9855" tabRatio="623"/>
  </bookViews>
  <sheets>
    <sheet name="МКУ ЦБУ" sheetId="49" r:id="rId1"/>
    <sheet name="рейтинг" sheetId="50" r:id="rId2"/>
  </sheets>
  <externalReferences>
    <externalReference r:id="rId3"/>
  </externalReferences>
  <definedNames>
    <definedName name="_xlnm.Print_Area" localSheetId="0">'МКУ ЦБУ'!$A$1:$F$32</definedName>
  </definedNames>
  <calcPr calcId="144525"/>
</workbook>
</file>

<file path=xl/calcChain.xml><?xml version="1.0" encoding="utf-8"?>
<calcChain xmlns="http://schemas.openxmlformats.org/spreadsheetml/2006/main">
  <c r="I10" i="50" l="1"/>
  <c r="K10" i="50" s="1"/>
  <c r="H10" i="50"/>
  <c r="F10" i="50"/>
  <c r="D10" i="50"/>
  <c r="B10" i="50"/>
  <c r="J10" i="50" s="1"/>
  <c r="L10" i="50" l="1"/>
  <c r="D31" i="49" l="1"/>
  <c r="E22" i="49"/>
  <c r="E23" i="49"/>
  <c r="E24" i="49"/>
  <c r="E30" i="49" l="1"/>
  <c r="E29" i="49"/>
  <c r="E27" i="49"/>
  <c r="E26" i="49"/>
  <c r="E25" i="49"/>
  <c r="E20" i="49"/>
  <c r="E19" i="49"/>
  <c r="E18" i="49"/>
  <c r="E17" i="49"/>
  <c r="E16" i="49"/>
  <c r="E15" i="49"/>
  <c r="E14" i="49"/>
  <c r="E13" i="49"/>
  <c r="E11" i="49"/>
  <c r="E10" i="49"/>
  <c r="E9" i="49"/>
  <c r="E8" i="49"/>
  <c r="E7" i="49"/>
  <c r="E6" i="49"/>
  <c r="E21" i="49" l="1"/>
  <c r="F21" i="49" s="1"/>
  <c r="E12" i="49"/>
  <c r="F12" i="49" s="1"/>
  <c r="E28" i="49"/>
  <c r="F28" i="49" s="1"/>
  <c r="E5" i="49"/>
  <c r="F5" i="49" s="1"/>
  <c r="F31" i="49" l="1"/>
</calcChain>
</file>

<file path=xl/sharedStrings.xml><?xml version="1.0" encoding="utf-8"?>
<sst xmlns="http://schemas.openxmlformats.org/spreadsheetml/2006/main" count="83" uniqueCount="74">
  <si>
    <t>№ п/п</t>
  </si>
  <si>
    <t>Наименование показателя</t>
  </si>
  <si>
    <t>Уровень выполнения показателя</t>
  </si>
  <si>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</si>
  <si>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</si>
  <si>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</si>
  <si>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</si>
  <si>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</si>
  <si>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</si>
  <si>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</si>
  <si>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</si>
  <si>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</si>
  <si>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</si>
  <si>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</si>
  <si>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</si>
  <si>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</si>
  <si>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</si>
  <si>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</si>
  <si>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</si>
  <si>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</si>
  <si>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ИТОГО:</t>
  </si>
  <si>
    <t>Качество бюджетного планирования</t>
  </si>
  <si>
    <t>Качество подготовки обоснований бюджетных ассигнований</t>
  </si>
  <si>
    <t>Удельный вес показателя (план)</t>
  </si>
  <si>
    <t>Значение показателя</t>
  </si>
  <si>
    <t>Значение по группе с учетом удельного веса</t>
  </si>
  <si>
    <t>Своевременность исполнения бюджетных обязательств, подлежащих исполнению за счет средств бюджета муниципального образования</t>
  </si>
  <si>
    <t>1.</t>
  </si>
  <si>
    <t>Качество управления расходами</t>
  </si>
  <si>
    <t>Объем неисполненных бюджетных ассигнований на конец отчетного года</t>
  </si>
  <si>
    <t>Эффективное управление ГАБС просроченной кредиторской задолженностью, включая задолженность подведомственных ему муниципальных учреждений</t>
  </si>
  <si>
    <t>Эффективное управление ГАБС просроченной дебиторской задолженностью, включая задолженность подведомственных ему муниципальных учреждений</t>
  </si>
  <si>
    <t>Качество организации контроля и аудита</t>
  </si>
  <si>
    <t>Осуществление внутреннего финансового контроля и внутреннего финансового аудита</t>
  </si>
  <si>
    <t>Эффективность системы внутреннего финансового контроля и внутреннего финансового аудита</t>
  </si>
  <si>
    <t xml:space="preserve">Уровень исполнения расходов ГАБС </t>
  </si>
  <si>
    <t>Своевременность предоставления документов для постановки на учет бюджетных обязательств, подлежащих исполнению за счет средств бюджета муниципального образования</t>
  </si>
  <si>
    <t>2.7.</t>
  </si>
  <si>
    <t>Уровень контрактации расходов ГАБС</t>
  </si>
  <si>
    <t>2.8.</t>
  </si>
  <si>
    <t>Доля бюджетных ассигнований, подлежащих контрактации, включенных в план-график закупок</t>
  </si>
  <si>
    <t>Оценка качества планирования бюджетных ассигнований</t>
  </si>
  <si>
    <t>Количество перемещений бюджетных ассигнований по обращениям ГАБС</t>
  </si>
  <si>
    <t>Своевременность представления фрагмента реестра расходных обязательств муниципального образования «Город Березники» Пермского края в Финансовое управление администрации города Березники (далее - ФУАГ)</t>
  </si>
  <si>
    <t>Качество представления фрагмента реестра расходных обязательств муниципального образования «Город Березники» Пермского края в ФУАГ</t>
  </si>
  <si>
    <t>Своевременность представления в ФУАГ обоснований бюджетных ассигнований, иных документов и материалов в соответствии 
с ежегодно утверждаемым муниципальным правовым актом администрации города о разработке прогноза социально-экономического развития муниципального образования «Город Березники» Пермского края и проекта бюджета муниципального образования «Город Березники» Пермского края (далее – бюджет муниципального образования) на очередной финансовый год и плановый период</t>
  </si>
  <si>
    <t>3.2.</t>
  </si>
  <si>
    <t>3.3.</t>
  </si>
  <si>
    <t>Своевременность предоставления в ФУАГ ежеквартальной бухгалтерской отчетности</t>
  </si>
  <si>
    <t>3.4.</t>
  </si>
  <si>
    <t>Качество предоставляемой в ФУАГ ежеквартальной бухгалтерской отчетности</t>
  </si>
  <si>
    <t>3.5.</t>
  </si>
  <si>
    <t>Качество предоставляемой ежеквартальной сводной бюджетной отчетности по ГРБС</t>
  </si>
  <si>
    <t>3.6.</t>
  </si>
  <si>
    <t>Доля работников, обладающих дипломами высшего профессионального образования в области финансов, бухгалтерского учета, анализа и аудита</t>
  </si>
  <si>
    <t>3.1.</t>
  </si>
  <si>
    <t>Учет и отчетность</t>
  </si>
  <si>
    <t>МКУ "ЦБУ"</t>
  </si>
  <si>
    <t>Наименование ГАБС</t>
  </si>
  <si>
    <t>Оценка показателя с учетом их веса</t>
  </si>
  <si>
    <t>Количество баллов</t>
  </si>
  <si>
    <t>Значение интеграль-ного показателя (факти-ческое от максималь-ного), %</t>
  </si>
  <si>
    <t>1.Качество бюджетного планирования</t>
  </si>
  <si>
    <t>2.Качество управления расходами</t>
  </si>
  <si>
    <t>4.Качество организации контроля и аудита</t>
  </si>
  <si>
    <t>Макс. возможное</t>
  </si>
  <si>
    <t>Фактическое</t>
  </si>
  <si>
    <t>СПРАВОЧНО: от 100% до 85 % - высокий уровень; от 84% до 70 % - удовлетворительный уровень; менее 70% - неудовлетворительный уровень</t>
  </si>
  <si>
    <t>Результаты мониторинга качества финансового менеджмента МКУ "ЦБУ"</t>
  </si>
  <si>
    <t>3.Учет и отчетнось</t>
  </si>
  <si>
    <t>за 2022 год</t>
  </si>
  <si>
    <t>Своевременность предоставления в ФУАГ ежеквартальных сведений об исполнении кассового плана</t>
  </si>
  <si>
    <t>Качество предоставляемых в ФУАГ ежеквартальных сведений об исполнении кассового плана</t>
  </si>
  <si>
    <r>
      <rPr>
        <b/>
        <sz val="12"/>
        <color theme="1"/>
        <rFont val="Times New Roman"/>
        <family val="1"/>
        <charset val="204"/>
      </rPr>
      <t xml:space="preserve">Расчет показателей характеризующих качество финансового менеджмента Муниципального казенного учреждения "Центр бухгалтерского учета"
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</si>
</sst>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/>
    <xf numFmtId="0" fontId="3" fillId="0" borderId="6" xfId="0" applyFont="1" applyBorder="1"/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0" xfId="0" applyFont="1"/>
    <xf numFmtId="4" fontId="2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4" fontId="1" fillId="0" borderId="17" xfId="0" applyNumberFormat="1" applyFont="1" applyBorder="1"/>
    <xf numFmtId="4" fontId="2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6" xfId="0" applyFont="1" applyFill="1" applyBorder="1"/>
    <xf numFmtId="0" fontId="2" fillId="0" borderId="0" xfId="0" applyFont="1" applyAlignment="1">
      <alignment horizontal="center"/>
    </xf>
    <xf numFmtId="4" fontId="2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wrapText="1"/>
    </xf>
    <xf numFmtId="4" fontId="2" fillId="0" borderId="16" xfId="0" applyNumberFormat="1" applyFont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3" fillId="0" borderId="6" xfId="0" applyNumberFormat="1" applyFont="1" applyBorder="1"/>
    <xf numFmtId="4" fontId="2" fillId="2" borderId="14" xfId="0" applyNumberFormat="1" applyFont="1" applyFill="1" applyBorder="1" applyAlignment="1">
      <alignment wrapText="1"/>
    </xf>
    <xf numFmtId="4" fontId="2" fillId="2" borderId="20" xfId="0" applyNumberFormat="1" applyFont="1" applyFill="1" applyBorder="1"/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/>
    <xf numFmtId="49" fontId="2" fillId="2" borderId="1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4" fontId="2" fillId="2" borderId="15" xfId="0" applyNumberFormat="1" applyFont="1" applyFill="1" applyBorder="1" applyAlignment="1">
      <alignment wrapText="1"/>
    </xf>
    <xf numFmtId="0" fontId="2" fillId="3" borderId="0" xfId="0" applyFont="1" applyFill="1"/>
    <xf numFmtId="4" fontId="3" fillId="0" borderId="1" xfId="0" applyNumberFormat="1" applyFont="1" applyBorder="1"/>
    <xf numFmtId="4" fontId="3" fillId="0" borderId="4" xfId="0" applyNumberFormat="1" applyFont="1" applyBorder="1"/>
    <xf numFmtId="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wrapText="1"/>
    </xf>
    <xf numFmtId="4" fontId="2" fillId="2" borderId="16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2" fillId="2" borderId="13" xfId="0" applyNumberFormat="1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M$/2022/&#1060;&#1080;&#1085;&#1072;&#1085;&#1089;&#1086;&#1074;&#1099;&#1081;%20&#1084;&#1077;&#1085;&#1077;&#1076;&#1078;&#1084;&#1077;&#1085;&#1090;%20&#1079;&#1072;%202021%20&#1075;&#1086;&#1076;/&#1057;&#1042;&#1054;&#1044;&#1053;&#1067;&#1045;%20&#1058;&#1040;&#1041;&#1051;&#1048;&#1062;&#1067;%20&#1047;&#104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Администрация"/>
      <sheetName val="ФУАГ"/>
      <sheetName val="УИЗО"/>
      <sheetName val="УО"/>
      <sheetName val="КФКС"/>
      <sheetName val="УКультуры"/>
      <sheetName val="УБл"/>
      <sheetName val="КСП"/>
      <sheetName val="Дума"/>
      <sheetName val="Сравнение 2021 с 2020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F27">
            <v>0.5</v>
          </cell>
        </row>
      </sheetData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122" zoomScaleNormal="85" zoomScaleSheetLayoutView="122" workbookViewId="0">
      <selection activeCell="C4" sqref="C4"/>
    </sheetView>
  </sheetViews>
  <sheetFormatPr defaultColWidth="8.85546875" defaultRowHeight="15" x14ac:dyDescent="0.25"/>
  <cols>
    <col min="1" max="1" width="4.85546875" style="1" customWidth="1"/>
    <col min="2" max="2" width="73.85546875" style="1" customWidth="1"/>
    <col min="3" max="3" width="12.85546875" style="46" customWidth="1"/>
    <col min="4" max="4" width="12.140625" style="21" customWidth="1"/>
    <col min="5" max="5" width="11.7109375" style="21" customWidth="1"/>
    <col min="6" max="6" width="13.42578125" style="21" customWidth="1"/>
    <col min="7" max="16384" width="8.85546875" style="1"/>
  </cols>
  <sheetData>
    <row r="1" spans="1:9" ht="32.25" customHeight="1" x14ac:dyDescent="0.25">
      <c r="A1" s="64" t="s">
        <v>73</v>
      </c>
      <c r="B1" s="65"/>
      <c r="C1" s="65"/>
      <c r="D1" s="65"/>
      <c r="E1" s="65"/>
      <c r="F1" s="65"/>
    </row>
    <row r="2" spans="1:9" ht="17.45" customHeight="1" x14ac:dyDescent="0.25">
      <c r="A2" s="66" t="s">
        <v>70</v>
      </c>
      <c r="B2" s="66"/>
      <c r="C2" s="66"/>
      <c r="D2" s="66"/>
      <c r="E2" s="66"/>
      <c r="F2" s="66"/>
    </row>
    <row r="3" spans="1:9" ht="18.600000000000001" customHeight="1" thickBot="1" x14ac:dyDescent="0.3">
      <c r="A3" s="67"/>
      <c r="B3" s="67"/>
      <c r="C3" s="67"/>
      <c r="D3" s="67"/>
      <c r="E3" s="67"/>
      <c r="F3" s="67"/>
    </row>
    <row r="4" spans="1:9" ht="75.75" thickBot="1" x14ac:dyDescent="0.3">
      <c r="A4" s="2" t="s">
        <v>0</v>
      </c>
      <c r="B4" s="3" t="s">
        <v>1</v>
      </c>
      <c r="C4" s="22" t="s">
        <v>2</v>
      </c>
      <c r="D4" s="29" t="s">
        <v>23</v>
      </c>
      <c r="E4" s="29" t="s">
        <v>24</v>
      </c>
      <c r="F4" s="15" t="s">
        <v>25</v>
      </c>
    </row>
    <row r="5" spans="1:9" ht="15.75" thickBot="1" x14ac:dyDescent="0.3">
      <c r="A5" s="12" t="s">
        <v>27</v>
      </c>
      <c r="B5" s="13" t="s">
        <v>21</v>
      </c>
      <c r="C5" s="23"/>
      <c r="D5" s="30">
        <v>0.3</v>
      </c>
      <c r="E5" s="30">
        <f>SUM(E6:E11)</f>
        <v>5</v>
      </c>
      <c r="F5" s="16">
        <f>E5*D5</f>
        <v>1.5</v>
      </c>
    </row>
    <row r="6" spans="1:9" ht="60" customHeight="1" x14ac:dyDescent="0.25">
      <c r="A6" s="4" t="s">
        <v>3</v>
      </c>
      <c r="B6" s="5" t="s">
        <v>43</v>
      </c>
      <c r="C6" s="24">
        <v>5</v>
      </c>
      <c r="D6" s="31">
        <v>0.1</v>
      </c>
      <c r="E6" s="31">
        <f>C6*D6</f>
        <v>0.5</v>
      </c>
      <c r="F6" s="17"/>
      <c r="I6" s="28"/>
    </row>
    <row r="7" spans="1:9" ht="30.6" customHeight="1" x14ac:dyDescent="0.25">
      <c r="A7" s="6" t="s">
        <v>4</v>
      </c>
      <c r="B7" s="7" t="s">
        <v>44</v>
      </c>
      <c r="C7" s="25">
        <v>5</v>
      </c>
      <c r="D7" s="32">
        <v>0.2</v>
      </c>
      <c r="E7" s="32">
        <f>C7*D7</f>
        <v>1</v>
      </c>
      <c r="F7" s="18"/>
    </row>
    <row r="8" spans="1:9" ht="114" customHeight="1" x14ac:dyDescent="0.25">
      <c r="A8" s="8" t="s">
        <v>5</v>
      </c>
      <c r="B8" s="59" t="s">
        <v>45</v>
      </c>
      <c r="C8" s="26">
        <v>5</v>
      </c>
      <c r="D8" s="33">
        <v>0.15</v>
      </c>
      <c r="E8" s="33">
        <f>C8*D8</f>
        <v>0.75</v>
      </c>
      <c r="F8" s="18"/>
    </row>
    <row r="9" spans="1:9" ht="15" customHeight="1" x14ac:dyDescent="0.25">
      <c r="A9" s="8" t="s">
        <v>6</v>
      </c>
      <c r="B9" s="9" t="s">
        <v>22</v>
      </c>
      <c r="C9" s="26">
        <v>5</v>
      </c>
      <c r="D9" s="33">
        <v>0.2</v>
      </c>
      <c r="E9" s="33">
        <f>C9*D9</f>
        <v>1</v>
      </c>
      <c r="F9" s="18"/>
    </row>
    <row r="10" spans="1:9" x14ac:dyDescent="0.25">
      <c r="A10" s="39" t="s">
        <v>7</v>
      </c>
      <c r="B10" s="40" t="s">
        <v>41</v>
      </c>
      <c r="C10" s="25">
        <v>5</v>
      </c>
      <c r="D10" s="63">
        <v>0.15</v>
      </c>
      <c r="E10" s="37">
        <f t="shared" ref="E10:E11" si="0">C10*D10</f>
        <v>0.75</v>
      </c>
      <c r="F10" s="41"/>
    </row>
    <row r="11" spans="1:9" ht="15.75" thickBot="1" x14ac:dyDescent="0.3">
      <c r="A11" s="42" t="s">
        <v>8</v>
      </c>
      <c r="B11" s="43" t="s">
        <v>42</v>
      </c>
      <c r="C11" s="44">
        <v>5</v>
      </c>
      <c r="D11" s="45">
        <v>0.2</v>
      </c>
      <c r="E11" s="37">
        <f t="shared" si="0"/>
        <v>1</v>
      </c>
      <c r="F11" s="38"/>
    </row>
    <row r="12" spans="1:9" ht="15.6" customHeight="1" thickBot="1" x14ac:dyDescent="0.3">
      <c r="A12" s="12" t="s">
        <v>9</v>
      </c>
      <c r="B12" s="13" t="s">
        <v>28</v>
      </c>
      <c r="C12" s="23"/>
      <c r="D12" s="30">
        <v>0.3</v>
      </c>
      <c r="E12" s="30">
        <f>SUM(E13:E20)</f>
        <v>5</v>
      </c>
      <c r="F12" s="16">
        <f>E12*D12</f>
        <v>1.5</v>
      </c>
    </row>
    <row r="13" spans="1:9" ht="15" customHeight="1" x14ac:dyDescent="0.25">
      <c r="A13" s="4" t="s">
        <v>10</v>
      </c>
      <c r="B13" s="5" t="s">
        <v>35</v>
      </c>
      <c r="C13" s="24">
        <v>5</v>
      </c>
      <c r="D13" s="31">
        <v>0.15</v>
      </c>
      <c r="E13" s="31">
        <f>C13*D13</f>
        <v>0.75</v>
      </c>
      <c r="F13" s="17"/>
    </row>
    <row r="14" spans="1:9" x14ac:dyDescent="0.25">
      <c r="A14" s="6" t="s">
        <v>11</v>
      </c>
      <c r="B14" s="7" t="s">
        <v>29</v>
      </c>
      <c r="C14" s="25">
        <v>5</v>
      </c>
      <c r="D14" s="32">
        <v>0.15</v>
      </c>
      <c r="E14" s="31">
        <f t="shared" ref="E14:E20" si="1">C14*D14</f>
        <v>0.75</v>
      </c>
      <c r="F14" s="18"/>
    </row>
    <row r="15" spans="1:9" ht="33.6" customHeight="1" x14ac:dyDescent="0.25">
      <c r="A15" s="6" t="s">
        <v>12</v>
      </c>
      <c r="B15" s="7" t="s">
        <v>26</v>
      </c>
      <c r="C15" s="25">
        <v>5</v>
      </c>
      <c r="D15" s="32">
        <v>0.1</v>
      </c>
      <c r="E15" s="31">
        <f t="shared" si="1"/>
        <v>0.5</v>
      </c>
      <c r="F15" s="18"/>
    </row>
    <row r="16" spans="1:9" ht="43.9" customHeight="1" x14ac:dyDescent="0.25">
      <c r="A16" s="6" t="s">
        <v>13</v>
      </c>
      <c r="B16" s="7" t="s">
        <v>36</v>
      </c>
      <c r="C16" s="25">
        <v>5</v>
      </c>
      <c r="D16" s="32">
        <v>0.1</v>
      </c>
      <c r="E16" s="31">
        <f t="shared" si="1"/>
        <v>0.5</v>
      </c>
      <c r="F16" s="18"/>
    </row>
    <row r="17" spans="1:6" ht="45.6" customHeight="1" x14ac:dyDescent="0.25">
      <c r="A17" s="6" t="s">
        <v>14</v>
      </c>
      <c r="B17" s="7" t="s">
        <v>30</v>
      </c>
      <c r="C17" s="25">
        <v>5</v>
      </c>
      <c r="D17" s="32">
        <v>0.05</v>
      </c>
      <c r="E17" s="31">
        <f t="shared" si="1"/>
        <v>0.25</v>
      </c>
      <c r="F17" s="18"/>
    </row>
    <row r="18" spans="1:6" ht="31.9" customHeight="1" x14ac:dyDescent="0.25">
      <c r="A18" s="6" t="s">
        <v>15</v>
      </c>
      <c r="B18" s="7" t="s">
        <v>31</v>
      </c>
      <c r="C18" s="25">
        <v>5</v>
      </c>
      <c r="D18" s="32">
        <v>0.05</v>
      </c>
      <c r="E18" s="31">
        <f t="shared" si="1"/>
        <v>0.25</v>
      </c>
      <c r="F18" s="18"/>
    </row>
    <row r="19" spans="1:6" x14ac:dyDescent="0.25">
      <c r="A19" s="6" t="s">
        <v>37</v>
      </c>
      <c r="B19" s="7" t="s">
        <v>38</v>
      </c>
      <c r="C19" s="25">
        <v>5</v>
      </c>
      <c r="D19" s="32">
        <v>0.2</v>
      </c>
      <c r="E19" s="31">
        <f t="shared" si="1"/>
        <v>1</v>
      </c>
      <c r="F19" s="18"/>
    </row>
    <row r="20" spans="1:6" ht="30.75" thickBot="1" x14ac:dyDescent="0.3">
      <c r="A20" s="6" t="s">
        <v>39</v>
      </c>
      <c r="B20" s="7" t="s">
        <v>40</v>
      </c>
      <c r="C20" s="25">
        <v>5</v>
      </c>
      <c r="D20" s="32">
        <v>0.2</v>
      </c>
      <c r="E20" s="31">
        <f t="shared" si="1"/>
        <v>1</v>
      </c>
      <c r="F20" s="18"/>
    </row>
    <row r="21" spans="1:6" ht="15.75" thickBot="1" x14ac:dyDescent="0.3">
      <c r="A21" s="12" t="s">
        <v>16</v>
      </c>
      <c r="B21" s="13" t="s">
        <v>56</v>
      </c>
      <c r="C21" s="23"/>
      <c r="D21" s="30">
        <v>0.3</v>
      </c>
      <c r="E21" s="30">
        <f>E25+E26+E27+E22+E23+E24</f>
        <v>4.55</v>
      </c>
      <c r="F21" s="16">
        <f>E21*D21</f>
        <v>1.365</v>
      </c>
    </row>
    <row r="22" spans="1:6" ht="30" x14ac:dyDescent="0.25">
      <c r="A22" s="5" t="s">
        <v>55</v>
      </c>
      <c r="B22" s="5" t="s">
        <v>71</v>
      </c>
      <c r="C22" s="24">
        <v>5</v>
      </c>
      <c r="D22" s="60">
        <v>0.1</v>
      </c>
      <c r="E22" s="61">
        <f t="shared" ref="E22:E24" si="2">C22*D22</f>
        <v>0.5</v>
      </c>
      <c r="F22" s="48"/>
    </row>
    <row r="23" spans="1:6" ht="27.6" customHeight="1" x14ac:dyDescent="0.25">
      <c r="A23" s="7" t="s">
        <v>46</v>
      </c>
      <c r="B23" s="7" t="s">
        <v>72</v>
      </c>
      <c r="C23" s="25">
        <v>5</v>
      </c>
      <c r="D23" s="62">
        <v>0.2</v>
      </c>
      <c r="E23" s="61">
        <f t="shared" si="2"/>
        <v>1</v>
      </c>
      <c r="F23" s="47"/>
    </row>
    <row r="24" spans="1:6" ht="30" x14ac:dyDescent="0.25">
      <c r="A24" s="7" t="s">
        <v>47</v>
      </c>
      <c r="B24" s="7" t="s">
        <v>48</v>
      </c>
      <c r="C24" s="25">
        <v>5</v>
      </c>
      <c r="D24" s="35">
        <v>0.1</v>
      </c>
      <c r="E24" s="31">
        <f t="shared" si="2"/>
        <v>0.5</v>
      </c>
      <c r="F24" s="47"/>
    </row>
    <row r="25" spans="1:6" ht="30" x14ac:dyDescent="0.25">
      <c r="A25" s="7" t="s">
        <v>49</v>
      </c>
      <c r="B25" s="7" t="s">
        <v>50</v>
      </c>
      <c r="C25" s="25">
        <v>4</v>
      </c>
      <c r="D25" s="35">
        <v>0.2</v>
      </c>
      <c r="E25" s="31">
        <f>C25*D25</f>
        <v>0.8</v>
      </c>
      <c r="F25" s="17"/>
    </row>
    <row r="26" spans="1:6" ht="30" x14ac:dyDescent="0.25">
      <c r="A26" s="7" t="s">
        <v>51</v>
      </c>
      <c r="B26" s="7" t="s">
        <v>52</v>
      </c>
      <c r="C26" s="25">
        <v>4</v>
      </c>
      <c r="D26" s="35">
        <v>0.25</v>
      </c>
      <c r="E26" s="33">
        <f>C26*D26</f>
        <v>1</v>
      </c>
      <c r="F26" s="18"/>
    </row>
    <row r="27" spans="1:6" ht="30.75" thickBot="1" x14ac:dyDescent="0.3">
      <c r="A27" s="9" t="s">
        <v>53</v>
      </c>
      <c r="B27" s="9" t="s">
        <v>54</v>
      </c>
      <c r="C27" s="26">
        <v>5</v>
      </c>
      <c r="D27" s="34">
        <v>0.15</v>
      </c>
      <c r="E27" s="33">
        <f>C27*D27</f>
        <v>0.75</v>
      </c>
      <c r="F27" s="19"/>
    </row>
    <row r="28" spans="1:6" s="14" customFormat="1" thickBot="1" x14ac:dyDescent="0.25">
      <c r="A28" s="12" t="s">
        <v>17</v>
      </c>
      <c r="B28" s="13" t="s">
        <v>32</v>
      </c>
      <c r="C28" s="23"/>
      <c r="D28" s="30">
        <v>0.1</v>
      </c>
      <c r="E28" s="30">
        <f>E29+E30</f>
        <v>5</v>
      </c>
      <c r="F28" s="16">
        <f>E28*D28</f>
        <v>0.5</v>
      </c>
    </row>
    <row r="29" spans="1:6" ht="30" x14ac:dyDescent="0.25">
      <c r="A29" s="4" t="s">
        <v>18</v>
      </c>
      <c r="B29" s="5" t="s">
        <v>33</v>
      </c>
      <c r="C29" s="24">
        <v>5</v>
      </c>
      <c r="D29" s="31">
        <v>0.5</v>
      </c>
      <c r="E29" s="31">
        <f>C29*D29</f>
        <v>2.5</v>
      </c>
      <c r="F29" s="17"/>
    </row>
    <row r="30" spans="1:6" ht="30.75" thickBot="1" x14ac:dyDescent="0.3">
      <c r="A30" s="6" t="s">
        <v>19</v>
      </c>
      <c r="B30" s="7" t="s">
        <v>34</v>
      </c>
      <c r="C30" s="25">
        <v>5</v>
      </c>
      <c r="D30" s="32">
        <v>0.5</v>
      </c>
      <c r="E30" s="32">
        <f>C30*D30</f>
        <v>2.5</v>
      </c>
      <c r="F30" s="18"/>
    </row>
    <row r="31" spans="1:6" ht="16.5" thickBot="1" x14ac:dyDescent="0.3">
      <c r="A31" s="10"/>
      <c r="B31" s="11" t="s">
        <v>20</v>
      </c>
      <c r="C31" s="27"/>
      <c r="D31" s="36">
        <f>D5+D12+D21+D28</f>
        <v>0.99999999999999989</v>
      </c>
      <c r="E31" s="36"/>
      <c r="F31" s="20">
        <f>F5+F12+F21+F28</f>
        <v>4.8650000000000002</v>
      </c>
    </row>
    <row r="32" spans="1:6" x14ac:dyDescent="0.25">
      <c r="B32" s="68"/>
      <c r="C32" s="68"/>
      <c r="D32" s="68"/>
      <c r="E32" s="68"/>
      <c r="F32" s="68"/>
    </row>
  </sheetData>
  <mergeCells count="4">
    <mergeCell ref="A1:F1"/>
    <mergeCell ref="A2:F2"/>
    <mergeCell ref="A3:F3"/>
    <mergeCell ref="B32:F32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L10" sqref="L10"/>
    </sheetView>
  </sheetViews>
  <sheetFormatPr defaultRowHeight="15" x14ac:dyDescent="0.25"/>
  <cols>
    <col min="1" max="1" width="19.7109375" customWidth="1"/>
    <col min="2" max="2" width="10.28515625" customWidth="1"/>
    <col min="3" max="4" width="9.7109375" customWidth="1"/>
    <col min="5" max="5" width="10" customWidth="1"/>
    <col min="6" max="6" width="8.85546875" customWidth="1"/>
    <col min="7" max="7" width="9.7109375" customWidth="1"/>
    <col min="9" max="9" width="9.7109375" customWidth="1"/>
    <col min="10" max="10" width="9.5703125" customWidth="1"/>
    <col min="11" max="11" width="9.7109375" customWidth="1"/>
    <col min="12" max="12" width="8.85546875" style="49"/>
  </cols>
  <sheetData>
    <row r="1" spans="1:13" ht="15.6" customHeight="1" x14ac:dyDescent="0.25">
      <c r="A1" s="73" t="s">
        <v>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ht="15.75" x14ac:dyDescent="0.25">
      <c r="A2" s="74" t="s">
        <v>70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4" spans="1:13" x14ac:dyDescent="0.25">
      <c r="A4" s="71" t="s">
        <v>58</v>
      </c>
      <c r="B4" s="71" t="s">
        <v>59</v>
      </c>
      <c r="C4" s="71"/>
      <c r="D4" s="71"/>
      <c r="E4" s="71"/>
      <c r="F4" s="71"/>
      <c r="G4" s="71"/>
      <c r="H4" s="71"/>
      <c r="I4" s="71"/>
      <c r="J4" s="75" t="s">
        <v>60</v>
      </c>
      <c r="K4" s="75"/>
      <c r="L4" s="76" t="s">
        <v>61</v>
      </c>
    </row>
    <row r="5" spans="1:13" ht="32.450000000000003" customHeight="1" x14ac:dyDescent="0.25">
      <c r="A5" s="71"/>
      <c r="B5" s="71" t="s">
        <v>62</v>
      </c>
      <c r="C5" s="71"/>
      <c r="D5" s="71" t="s">
        <v>63</v>
      </c>
      <c r="E5" s="71"/>
      <c r="F5" s="71" t="s">
        <v>69</v>
      </c>
      <c r="G5" s="71"/>
      <c r="H5" s="71" t="s">
        <v>64</v>
      </c>
      <c r="I5" s="71"/>
      <c r="J5" s="77" t="s">
        <v>65</v>
      </c>
      <c r="K5" s="75" t="s">
        <v>66</v>
      </c>
      <c r="L5" s="76"/>
    </row>
    <row r="6" spans="1:13" x14ac:dyDescent="0.25">
      <c r="A6" s="71"/>
      <c r="B6" s="71">
        <v>0.3</v>
      </c>
      <c r="C6" s="71"/>
      <c r="D6" s="71">
        <v>0.3</v>
      </c>
      <c r="E6" s="71"/>
      <c r="F6" s="71">
        <v>0.3</v>
      </c>
      <c r="G6" s="71"/>
      <c r="H6" s="71">
        <v>0.1</v>
      </c>
      <c r="I6" s="71"/>
      <c r="J6" s="78"/>
      <c r="K6" s="75"/>
      <c r="L6" s="76"/>
    </row>
    <row r="7" spans="1:13" ht="14.45" customHeight="1" x14ac:dyDescent="0.25">
      <c r="A7" s="71"/>
      <c r="B7" s="69" t="s">
        <v>65</v>
      </c>
      <c r="C7" s="71" t="s">
        <v>66</v>
      </c>
      <c r="D7" s="69" t="s">
        <v>65</v>
      </c>
      <c r="E7" s="71" t="s">
        <v>66</v>
      </c>
      <c r="F7" s="69" t="s">
        <v>65</v>
      </c>
      <c r="G7" s="71" t="s">
        <v>66</v>
      </c>
      <c r="H7" s="69" t="s">
        <v>65</v>
      </c>
      <c r="I7" s="71" t="s">
        <v>66</v>
      </c>
      <c r="J7" s="78"/>
      <c r="K7" s="75"/>
      <c r="L7" s="76"/>
    </row>
    <row r="8" spans="1:13" x14ac:dyDescent="0.25">
      <c r="A8" s="71"/>
      <c r="B8" s="70"/>
      <c r="C8" s="71"/>
      <c r="D8" s="70"/>
      <c r="E8" s="71"/>
      <c r="F8" s="70"/>
      <c r="G8" s="71"/>
      <c r="H8" s="70"/>
      <c r="I8" s="71"/>
      <c r="J8" s="79"/>
      <c r="K8" s="75"/>
      <c r="L8" s="76"/>
    </row>
    <row r="9" spans="1:13" x14ac:dyDescent="0.25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1">
        <v>12</v>
      </c>
      <c r="K9" s="51">
        <v>13</v>
      </c>
      <c r="L9" s="52">
        <v>14</v>
      </c>
    </row>
    <row r="10" spans="1:13" ht="32.450000000000003" customHeight="1" x14ac:dyDescent="0.25">
      <c r="A10" s="50" t="s">
        <v>57</v>
      </c>
      <c r="B10" s="53">
        <f>B6*5</f>
        <v>1.5</v>
      </c>
      <c r="C10" s="53">
        <v>1.5</v>
      </c>
      <c r="D10" s="53">
        <f>5*D6</f>
        <v>1.5</v>
      </c>
      <c r="E10" s="53">
        <v>1.5</v>
      </c>
      <c r="F10" s="53">
        <f>5*F6</f>
        <v>1.5</v>
      </c>
      <c r="G10" s="53">
        <v>1.37</v>
      </c>
      <c r="H10" s="53">
        <f>5*H6</f>
        <v>0.5</v>
      </c>
      <c r="I10" s="53">
        <f>[1]КСП!F27</f>
        <v>0.5</v>
      </c>
      <c r="J10" s="54">
        <f>B10+D10+F10+H10</f>
        <v>5</v>
      </c>
      <c r="K10" s="54">
        <f>C10+E10+G10+I10</f>
        <v>4.87</v>
      </c>
      <c r="L10" s="55">
        <f>K10/J10*100</f>
        <v>97.399999999999991</v>
      </c>
    </row>
    <row r="11" spans="1:13" s="57" customFormat="1" ht="12" x14ac:dyDescent="0.2">
      <c r="A11" s="72" t="s">
        <v>67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56"/>
    </row>
    <row r="13" spans="1:13" x14ac:dyDescent="0.25">
      <c r="A13" s="58"/>
      <c r="B13" s="58"/>
      <c r="C13" s="58"/>
      <c r="D13" s="58"/>
    </row>
  </sheetData>
  <mergeCells count="25">
    <mergeCell ref="A1:L1"/>
    <mergeCell ref="A2:L2"/>
    <mergeCell ref="A4:A8"/>
    <mergeCell ref="B4:I4"/>
    <mergeCell ref="J4:K4"/>
    <mergeCell ref="L4:L8"/>
    <mergeCell ref="B5:C5"/>
    <mergeCell ref="D5:E5"/>
    <mergeCell ref="F5:G5"/>
    <mergeCell ref="H5:I5"/>
    <mergeCell ref="J5:J8"/>
    <mergeCell ref="K5:K8"/>
    <mergeCell ref="B6:C6"/>
    <mergeCell ref="D6:E6"/>
    <mergeCell ref="F6:G6"/>
    <mergeCell ref="H6:I6"/>
    <mergeCell ref="B7:B8"/>
    <mergeCell ref="I7:I8"/>
    <mergeCell ref="A11:L11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МКУ ЦБУ</vt:lpstr>
      <vt:lpstr>рейтинг</vt:lpstr>
      <vt:lpstr>'МКУ ЦБУ'!Область_печати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5301</dc:creator>
  <cp:lastModifiedBy>0602</cp:lastModifiedBy>
  <cp:lastPrinted>2023-05-19T04:30:53Z</cp:lastPrinted>
  <dcterms:created xsi:type="dcterms:W3CDTF">2014-12-09T03:16:30Z</dcterms:created>
  <dcterms:modified xsi:type="dcterms:W3CDTF">2023-05-19T05:49:58Z</dcterms:modified>
</cp:coreProperties>
</file>