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90" yWindow="1800" windowWidth="15570" windowHeight="7320"/>
  </bookViews>
  <sheets>
    <sheet name="Форма К-1" sheetId="9"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К-1'!$A$11:$P$380</definedName>
    <definedName name="_xlnm.Print_Titles" localSheetId="0">'Форма К-1'!$9:$12</definedName>
  </definedNames>
  <calcPr calcId="125725"/>
</workbook>
</file>

<file path=xl/calcChain.xml><?xml version="1.0" encoding="utf-8"?>
<calcChain xmlns="http://schemas.openxmlformats.org/spreadsheetml/2006/main">
  <c r="G157" i="9"/>
  <c r="G144"/>
  <c r="G131"/>
  <c r="G132"/>
  <c r="G133"/>
  <c r="G130"/>
  <c r="G97"/>
  <c r="F380"/>
  <c r="E380"/>
  <c r="D380"/>
  <c r="G349"/>
  <c r="G332"/>
  <c r="G334"/>
  <c r="G309"/>
  <c r="G291"/>
  <c r="G292"/>
  <c r="G281"/>
  <c r="G253"/>
  <c r="G233"/>
  <c r="G210"/>
  <c r="G211"/>
  <c r="G197"/>
  <c r="F28" l="1"/>
  <c r="F346"/>
  <c r="F240" l="1"/>
  <c r="F13"/>
  <c r="G378" l="1"/>
  <c r="G374"/>
  <c r="G375"/>
  <c r="G362"/>
  <c r="G363"/>
  <c r="G364"/>
  <c r="G365"/>
  <c r="G368"/>
  <c r="G369"/>
  <c r="G370"/>
  <c r="G371"/>
  <c r="G350"/>
  <c r="G351"/>
  <c r="G352"/>
  <c r="G353"/>
  <c r="G354"/>
  <c r="G328"/>
  <c r="G329"/>
  <c r="G330"/>
  <c r="G331"/>
  <c r="G337"/>
  <c r="G338"/>
  <c r="G339"/>
  <c r="G340"/>
  <c r="G318"/>
  <c r="G319"/>
  <c r="G320"/>
  <c r="G321"/>
  <c r="G322"/>
  <c r="G323"/>
  <c r="G324"/>
  <c r="G325"/>
  <c r="G302"/>
  <c r="G303"/>
  <c r="G304"/>
  <c r="G305"/>
  <c r="G306"/>
  <c r="G308"/>
  <c r="G288"/>
  <c r="G289"/>
  <c r="G290"/>
  <c r="G293"/>
  <c r="G294"/>
  <c r="G295"/>
  <c r="G296"/>
  <c r="G277"/>
  <c r="G278"/>
  <c r="G279"/>
  <c r="G280"/>
  <c r="G282"/>
  <c r="G283"/>
  <c r="G284"/>
  <c r="G285"/>
  <c r="G273"/>
  <c r="G274"/>
  <c r="G275"/>
  <c r="G266"/>
  <c r="G267"/>
  <c r="G241"/>
  <c r="G238"/>
  <c r="G222"/>
  <c r="G223"/>
  <c r="G224"/>
  <c r="G225"/>
  <c r="G226"/>
  <c r="G227"/>
  <c r="G228"/>
  <c r="G229"/>
  <c r="G207"/>
  <c r="G208"/>
  <c r="G209"/>
  <c r="G212"/>
  <c r="G213"/>
  <c r="G214"/>
  <c r="G215"/>
  <c r="G216"/>
  <c r="G217"/>
  <c r="G200"/>
  <c r="G201"/>
  <c r="G202"/>
  <c r="G205"/>
  <c r="G189"/>
  <c r="G190"/>
  <c r="G191"/>
  <c r="G192"/>
  <c r="G193"/>
  <c r="G194"/>
  <c r="G148"/>
  <c r="G93" l="1"/>
  <c r="G348"/>
  <c r="E297" l="1"/>
  <c r="E346"/>
  <c r="E240"/>
  <c r="G379" l="1"/>
  <c r="G377"/>
  <c r="G376"/>
  <c r="G373"/>
  <c r="G372"/>
  <c r="G361"/>
  <c r="G359"/>
  <c r="G347"/>
  <c r="G343"/>
  <c r="G341"/>
  <c r="G327"/>
  <c r="G326"/>
  <c r="G317"/>
  <c r="G312"/>
  <c r="G311"/>
  <c r="G310"/>
  <c r="G301"/>
  <c r="G300"/>
  <c r="G299"/>
  <c r="G298"/>
  <c r="G286"/>
  <c r="G276"/>
  <c r="G272"/>
  <c r="G271"/>
  <c r="G268"/>
  <c r="G263"/>
  <c r="G262"/>
  <c r="G261"/>
  <c r="G259"/>
  <c r="G257"/>
  <c r="G256"/>
  <c r="G252"/>
  <c r="G251"/>
  <c r="G250"/>
  <c r="G249"/>
  <c r="G247"/>
  <c r="G246"/>
  <c r="G245"/>
  <c r="G244"/>
  <c r="G243"/>
  <c r="G242"/>
  <c r="G237"/>
  <c r="G232"/>
  <c r="G221"/>
  <c r="G220"/>
  <c r="G219"/>
  <c r="G218"/>
  <c r="G199"/>
  <c r="G196"/>
  <c r="G187"/>
  <c r="G183"/>
  <c r="G182"/>
  <c r="G181"/>
  <c r="G180"/>
  <c r="G179"/>
  <c r="G173"/>
  <c r="G170"/>
  <c r="G167"/>
  <c r="G164"/>
  <c r="G160"/>
  <c r="G158"/>
  <c r="G156"/>
  <c r="G145"/>
  <c r="G139"/>
  <c r="G137"/>
  <c r="G135"/>
  <c r="G134"/>
  <c r="G120"/>
  <c r="G118"/>
  <c r="G117"/>
  <c r="G116"/>
  <c r="G115"/>
  <c r="G114"/>
  <c r="G100"/>
  <c r="G98"/>
  <c r="G96"/>
  <c r="G95"/>
  <c r="G94"/>
  <c r="G91"/>
  <c r="G85"/>
  <c r="G84"/>
  <c r="G81"/>
  <c r="G76"/>
  <c r="G72"/>
  <c r="G69"/>
  <c r="G64"/>
  <c r="G61"/>
  <c r="G58"/>
  <c r="G55"/>
  <c r="G46"/>
  <c r="G41"/>
  <c r="G37"/>
  <c r="G33"/>
  <c r="G29"/>
  <c r="F108" l="1"/>
  <c r="F128" l="1"/>
  <c r="F90"/>
  <c r="E90"/>
  <c r="D90"/>
  <c r="E113"/>
  <c r="F113"/>
  <c r="D113"/>
  <c r="G113" l="1"/>
  <c r="G90"/>
  <c r="G15"/>
  <c r="G16"/>
  <c r="G18"/>
  <c r="G19"/>
  <c r="G20"/>
  <c r="G22"/>
  <c r="G23"/>
  <c r="G24"/>
  <c r="G25"/>
  <c r="D230" l="1"/>
  <c r="F126" l="1"/>
  <c r="F297" l="1"/>
  <c r="F287"/>
  <c r="E287"/>
  <c r="G240"/>
  <c r="F230"/>
  <c r="E230"/>
  <c r="F206"/>
  <c r="E206"/>
  <c r="F185"/>
  <c r="E185"/>
  <c r="E128"/>
  <c r="G128" s="1"/>
  <c r="E28"/>
  <c r="G28" s="1"/>
  <c r="F21"/>
  <c r="E21"/>
  <c r="E13"/>
  <c r="F102"/>
  <c r="E102"/>
  <c r="G287" l="1"/>
  <c r="G297"/>
  <c r="G346"/>
  <c r="G185"/>
  <c r="G230"/>
  <c r="G206"/>
  <c r="G21"/>
  <c r="D128"/>
  <c r="E108" l="1"/>
  <c r="D108"/>
  <c r="D322" l="1"/>
  <c r="D297" s="1"/>
  <c r="D268"/>
  <c r="D240" s="1"/>
  <c r="D111" l="1"/>
  <c r="E111"/>
  <c r="F111"/>
  <c r="D346" l="1"/>
  <c r="F124" l="1"/>
  <c r="E124"/>
  <c r="D124"/>
  <c r="F86" l="1"/>
  <c r="E86"/>
  <c r="F26"/>
  <c r="E26"/>
  <c r="E106" l="1"/>
  <c r="F106"/>
  <c r="D106"/>
  <c r="F344" l="1"/>
  <c r="E344"/>
  <c r="D344"/>
  <c r="F342"/>
  <c r="E342"/>
  <c r="D342"/>
  <c r="D287"/>
  <c r="D206"/>
  <c r="D185"/>
  <c r="F122"/>
  <c r="E122"/>
  <c r="D122"/>
  <c r="F88"/>
  <c r="E88"/>
  <c r="D88"/>
  <c r="D86"/>
  <c r="D28"/>
  <c r="D26"/>
  <c r="D21"/>
  <c r="D13"/>
  <c r="G342" l="1"/>
  <c r="G13"/>
  <c r="G380" l="1"/>
</calcChain>
</file>

<file path=xl/sharedStrings.xml><?xml version="1.0" encoding="utf-8"?>
<sst xmlns="http://schemas.openxmlformats.org/spreadsheetml/2006/main" count="1115" uniqueCount="561">
  <si>
    <t>Приложение  1</t>
  </si>
  <si>
    <t>к постановлению</t>
  </si>
  <si>
    <t>администрации города</t>
  </si>
  <si>
    <t>ФОРМА К-1</t>
  </si>
  <si>
    <t>в тыс.руб.</t>
  </si>
  <si>
    <t>Код классификации доходов</t>
  </si>
  <si>
    <t>Наименование показателя</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</si>
  <si>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</si>
  <si>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</si>
  <si>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</si>
  <si>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</si>
  <si>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</si>
  <si>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</si>
  <si>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</si>
  <si>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</si>
  <si>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</si>
  <si>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</si>
  <si>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</si>
  <si>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</si>
  <si>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</si>
  <si>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</si>
  <si>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</si>
  <si>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</si>
  <si>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</si>
  <si>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</si>
  <si>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</si>
  <si>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</si>
  <si>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</si>
  <si>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</si>
  <si>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</si>
  <si>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100</t>
  </si>
  <si>
    <t>Федеральное казначейство</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</si>
  <si>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</si>
  <si>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</si>
  <si>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</si>
  <si>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141</t>
  </si>
  <si>
    <t>Федеральная служба по надзору в сфере защиты прав потребителей и благополучия человека</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</si>
  <si>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</si>
  <si>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</si>
  <si>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</si>
  <si>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</si>
  <si>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</si>
  <si>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</si>
  <si>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</si>
  <si>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</si>
  <si>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</si>
  <si>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</si>
  <si>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</si>
  <si>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</si>
  <si>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</si>
  <si>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</si>
  <si>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</si>
  <si>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</si>
  <si>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</si>
  <si>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</si>
  <si>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</si>
  <si>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</si>
  <si>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</si>
  <si>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</si>
  <si>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</si>
  <si>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</si>
  <si>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</si>
  <si>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</si>
  <si>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</si>
  <si>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</si>
  <si>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</si>
  <si>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</si>
  <si>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</si>
  <si>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</si>
  <si>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</si>
  <si>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</si>
  <si>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</si>
  <si>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</si>
  <si>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</si>
  <si>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</si>
  <si>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</si>
  <si>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</si>
  <si>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</si>
  <si>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</si>
  <si>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</si>
  <si>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</si>
  <si>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</si>
  <si>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</si>
  <si>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</si>
  <si>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</si>
  <si>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</si>
  <si>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</si>
  <si>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</si>
  <si>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</si>
  <si>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</si>
  <si>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</si>
  <si>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</si>
  <si>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</si>
  <si>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</si>
  <si>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</si>
  <si>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</si>
  <si>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</si>
  <si>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</si>
  <si>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</si>
  <si>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</si>
  <si>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</si>
  <si>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</si>
  <si>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</si>
  <si>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</si>
  <si>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</si>
  <si>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</si>
  <si>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</si>
  <si>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</si>
  <si>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</si>
  <si>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</si>
  <si>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</si>
  <si>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</si>
  <si>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</si>
  <si>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</si>
  <si>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</si>
  <si>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</si>
  <si>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</si>
  <si>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</si>
  <si>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188</t>
  </si>
  <si>
    <t>Министерство внутренних дел Российской Федерации</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</si>
  <si>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</si>
  <si>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</si>
  <si>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</si>
  <si>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Федеральная служба государственной регистрации, кадастра и картографии</t>
  </si>
  <si>
    <t>815</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</si>
  <si>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</si>
  <si>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</si>
  <si>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</si>
  <si>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844</t>
  </si>
  <si>
    <t>Инспекция государственного технического надзора Пермского края</t>
  </si>
  <si>
    <t>921</t>
  </si>
  <si>
    <t>Управление культуры администрации города Березники</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</si>
  <si>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</si>
  <si>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Прочие субсидии бюджетам городских округов</t>
  </si>
  <si>
    <t>Прочие межбюджетные трансферты, передаваемые бюджетам городских округов</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</si>
  <si>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</si>
  <si>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</si>
  <si>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</si>
  <si>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</si>
  <si>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Управление образования администрации города Березники</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</si>
  <si>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</si>
  <si>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</si>
  <si>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Субвенции бюджетам городских округов на выполнение передаваемых полномочий субъектов Российской Федерации</t>
  </si>
  <si>
    <t>Прочие безвозмездные поступления в бюджеты городских округов</t>
  </si>
  <si>
    <t>924</t>
  </si>
  <si>
    <t>Финансовое управление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</si>
  <si>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</si>
  <si>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</si>
  <si>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1 17 01040 04 0000 180</t>
  </si>
  <si>
    <t>Невыясненные поступления, зачисляемые в бюджеты городских округов</t>
  </si>
  <si>
    <t>928</t>
  </si>
  <si>
    <t>Управление имущественных и земельных отношений
администрации города Березники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</si>
  <si>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</si>
  <si>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</si>
  <si>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</si>
  <si>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</si>
  <si>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</si>
  <si>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</si>
  <si>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</si>
  <si>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</si>
  <si>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</si>
  <si>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</si>
  <si>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</si>
  <si>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</si>
  <si>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</si>
  <si>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</si>
  <si>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</si>
  <si>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</si>
  <si>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</si>
  <si>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</si>
  <si>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</si>
  <si>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</si>
  <si>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</si>
  <si>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</si>
  <si>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1 14 02043 04 1000 410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</si>
  <si>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</si>
  <si>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1 14 02043 04 2000 410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</si>
  <si>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</si>
  <si>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</si>
  <si>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</si>
  <si>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</si>
  <si>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</si>
  <si>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</si>
  <si>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</si>
  <si>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</si>
  <si>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1 17 05040 04 0000 180</t>
  </si>
  <si>
    <t>Прочие неналоговые доходы бюджетов городских округов</t>
  </si>
  <si>
    <t xml:space="preserve">Субсидии бюджетам городских округов на софинансирование капитальных вложений в объекты муниципальной собственности
</t>
  </si>
  <si>
    <t>Субсидии бюджетам городских округов на реализацию мероприятий по обеспечению жильем молодых семей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</si>
  <si>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</si>
  <si>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</si>
  <si>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</si>
  <si>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</si>
  <si>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</si>
  <si>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</si>
  <si>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</si>
  <si>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</si>
  <si>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</si>
  <si>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</si>
  <si>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1 12 05040 04 0000 120</t>
  </si>
  <si>
    <t>Плата за пользование водными объектами, находящимися в собственности городских округов</t>
  </si>
  <si>
    <t>1 16 43000 01 0000 140</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</si>
  <si>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</si>
  <si>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</si>
  <si>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</si>
  <si>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</si>
  <si>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</si>
  <si>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</si>
  <si>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</si>
  <si>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</si>
  <si>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</si>
  <si>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</si>
  <si>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</si>
  <si>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</si>
  <si>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</si>
  <si>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</si>
  <si>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</si>
  <si>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</si>
  <si>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поддержку обустройства мест массового отдыха населения (городских парков)</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</si>
  <si>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</si>
  <si>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</si>
  <si>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</si>
  <si>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</si>
  <si>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</si>
  <si>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</si>
  <si>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1 01 02050 01 2100 110</t>
  </si>
  <si>
    <t>1 01 02050 01 3000 110</t>
  </si>
  <si>
    <t>1 06 04012 02 4000 110</t>
  </si>
  <si>
    <t>Транспортный налог с физических лиц (прочие поступления)</t>
  </si>
  <si>
    <t>816</t>
  </si>
  <si>
    <t>Министерство социального развития Пермского края</t>
  </si>
  <si>
    <t>855</t>
  </si>
  <si>
    <t>1 13 02994 04 1100 130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</si>
  <si>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</si>
  <si>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1 13 02994 04 2100 130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</si>
  <si>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</si>
  <si>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1 13 02994 04 2200 130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</si>
  <si>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</si>
  <si>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1 11 03040 04 0000 120</t>
  </si>
  <si>
    <t>Проценты, полученные от предоставления бюджетных кредитов внутри страны за счет средств бюджетов городских округов</t>
  </si>
  <si>
    <t>1 13 02994 04 1200 130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</si>
  <si>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</si>
  <si>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2 02 25520 04 0000 150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</si>
  <si>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</si>
  <si>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2 02 27112 04 0000 150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</si>
  <si>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</si>
  <si>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</si>
  <si>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</si>
  <si>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2 19 35930 04 0000 150</t>
  </si>
  <si>
    <t>Возврат остатков субвенций на государственную регистрацию актов гражданского состояния из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</si>
  <si>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</si>
  <si>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2 19 35118 04 0000 150</t>
  </si>
  <si>
    <t>2 02 25511 04 0000 150</t>
  </si>
  <si>
    <t>Субсидии бюджетам городских округов на проведение комплексных кадастровых работ</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</si>
  <si>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</si>
  <si>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</si>
  <si>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2 19 60010 04 0000 150</t>
  </si>
  <si>
    <t>2 02 25466 04 0000 150</t>
  </si>
  <si>
    <t>2 02 29999 04 0000 150</t>
  </si>
  <si>
    <t>2 02 30024 04 0000 150</t>
  </si>
  <si>
    <t>2 18 04010 04 0000 150</t>
  </si>
  <si>
    <t>2 18 04020 04 0000 150</t>
  </si>
  <si>
    <t>2 02 49999 04 0000 150</t>
  </si>
  <si>
    <t>2 07 04050 04 0000 150</t>
  </si>
  <si>
    <t>2 02 20077 04 0000 150</t>
  </si>
  <si>
    <t>2 02 25497 04 0000 150</t>
  </si>
  <si>
    <t>2 02 35082 04 0000 150</t>
  </si>
  <si>
    <t>2 02 35135 04 0000 150</t>
  </si>
  <si>
    <t>2 02 35176 04 0000 150</t>
  </si>
  <si>
    <t>2 02 39999 04 0000 150</t>
  </si>
  <si>
    <t>2 02 35120 04 0000 150</t>
  </si>
  <si>
    <t>2 02 35930 04 0000 150</t>
  </si>
  <si>
    <t>2 02 25555 04 0000 150</t>
  </si>
  <si>
    <t>2 02 25560 04 0000 150</t>
  </si>
  <si>
    <t>2 19 25555 04 0000 150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</si>
  <si>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</si>
  <si>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</si>
  <si>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</si>
  <si>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1 16 01063 01 0000 140</t>
  </si>
  <si>
    <t>1 16 01193 01 0000 140</t>
  </si>
  <si>
    <t>1 16 01203 01 0000 140</t>
  </si>
  <si>
    <t xml:space="preserve">Агентство по делам юстиции и мировых судей Пермского края </t>
  </si>
  <si>
    <t>886</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</si>
  <si>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</si>
  <si>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</si>
  <si>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</si>
  <si>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1 16 01083 01 0000 140</t>
  </si>
  <si>
    <t>1 16 01143 01 0000 140</t>
  </si>
  <si>
    <t xml:space="preserve"> 1 16 01183 01 0000 140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</si>
  <si>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</si>
  <si>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</si>
  <si>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1 16 02020 02 0000 140</t>
  </si>
  <si>
    <t>1 16 11030 01 0000 140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</si>
  <si>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</si>
  <si>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1 16 11064 01 0000 140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</si>
  <si>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</si>
  <si>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1 16 10123 01 0041 140</t>
  </si>
  <si>
    <t>1 01 02040 01 4000 110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</si>
  <si>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</si>
  <si>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1 06 04011 02 2200 110</t>
  </si>
  <si>
    <t>Транспортный налог с организаций (проценты по соответствующему платежу)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</si>
  <si>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</si>
  <si>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</si>
  <si>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</si>
  <si>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</si>
  <si>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1 16 10123 01 0000 140</t>
  </si>
  <si>
    <t>1 16 11050 01 0000 140</t>
  </si>
  <si>
    <t>Административные штрафы, установленные Главой 13 КоАП РФ за административные правонарушения в области связи и информации, налагаемые мировыми судьями (иные штрафы)</t>
  </si>
  <si>
    <t>1 16 01133 01 9000 140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</si>
  <si>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</si>
  <si>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1 16 01053 01 0035 140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</si>
  <si>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</si>
  <si>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1 16 01073 01 0017 140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</si>
  <si>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</si>
  <si>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1 16 01193 01 0013 140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</si>
  <si>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</si>
  <si>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</si>
  <si>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1 16 01203 01 0021 140</t>
  </si>
  <si>
    <t>1 16 01203 01 9000 140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</si>
  <si>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</si>
  <si>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</si>
  <si>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</si>
  <si>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</si>
  <si>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1 16 01063 01 0009 140</t>
  </si>
  <si>
    <t>1 16 01063 01 0091 140</t>
  </si>
  <si>
    <t>1 16 01063 01 0101 140</t>
  </si>
  <si>
    <t>1 16 01063 01 9000 140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</si>
  <si>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</si>
  <si>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1 16 01153 01 9000 140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</si>
  <si>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</si>
  <si>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1 16 01193 01 0005 140</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</si>
  <si>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</si>
  <si>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</si>
  <si>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</si>
  <si>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1 16 07010 04 0000 140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</si>
  <si>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</si>
  <si>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</si>
  <si>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2 19 35135 04 0000 150</t>
  </si>
  <si>
    <t>2 19 35176 04 0000 150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</si>
  <si>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</si>
  <si>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</si>
  <si>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</si>
  <si>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</si>
  <si>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1 16 01074 01 0000 140</t>
  </si>
  <si>
    <t>1 16 01194 01 0000 140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</si>
  <si>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</si>
  <si>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</si>
  <si>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1 16 07090 04 0000 140</t>
  </si>
  <si>
    <t>1 16 10123 01 0001 140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</si>
  <si>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</si>
  <si>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</si>
  <si>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</si>
  <si>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2 07 04010 04 0000 150</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</si>
  <si>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</si>
  <si>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</si>
  <si>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</si>
  <si>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2 02 25229 04 0000 150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</si>
  <si>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</si>
  <si>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1 16 01084 01 0000 140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</si>
  <si>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</si>
  <si>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1 16 10062 04 0000 140</t>
  </si>
  <si>
    <t>Субсидии бюджетам городских округов на обеспечение комплексного развития сельских территорий</t>
  </si>
  <si>
    <t>2 02 25576 04 0000 150</t>
  </si>
  <si>
    <t>1 05 04010 02 4000 110</t>
  </si>
  <si>
    <t>840</t>
  </si>
  <si>
    <t>Министерство финансов Пермского края</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</si>
  <si>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</si>
  <si>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1 16 01073 01 0027 140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</si>
  <si>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</si>
  <si>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</si>
  <si>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</si>
  <si>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1 16 01083 01 0028 140</t>
  </si>
  <si>
    <t>1 16 01083 01 0037 140</t>
  </si>
  <si>
    <t>1 16 01113 01 0021 140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</si>
  <si>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</si>
  <si>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</si>
  <si>
    <t>1 16 01143 01 0016 140</t>
  </si>
  <si>
    <t>1 16 01143 01 9000 140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</si>
  <si>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</si>
  <si>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</si>
  <si>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</si>
  <si>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1 16 01153 01 0005 140</t>
  </si>
  <si>
    <t>1 16 01153 01 0006 140</t>
  </si>
  <si>
    <t>1 16 01153 01 0012 140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</si>
  <si>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</si>
  <si>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</si>
  <si>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1 16 01173 01 0007 140</t>
  </si>
  <si>
    <t>1 16 01173 01 0008 140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</si>
  <si>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</si>
  <si>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1 16 01193 01 0007 140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</si>
  <si>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</si>
  <si>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</si>
  <si>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1 16 01193 01 0401 140</t>
  </si>
  <si>
    <t>1 16 01193 01 9000 140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</si>
  <si>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</si>
  <si>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1 16 01203 01 0006 140</t>
  </si>
  <si>
    <t>Межбюджетные трансферты, передаваемые бюджетам городских округов на создание модельных муниципальных библиотек</t>
  </si>
  <si>
    <t>2 02 45454 04 0000 150</t>
  </si>
  <si>
    <t>1 05 02010 02 2200 110</t>
  </si>
  <si>
    <t>Единый налог на вмененный доход для отдельных видов деятельности (проценты по соответствующему платежу)</t>
  </si>
  <si>
    <t>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</si>
  <si>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</si>
  <si>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1 16 01063 01 0008 140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</si>
  <si>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</si>
  <si>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</si>
  <si>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1 16 01143 01 0002 140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</si>
  <si>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</si>
  <si>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1 16 01163 01 0000 140</t>
  </si>
  <si>
    <t>Административные штрафы, установленные Главой 17 КоАП РФ за административные правонарушения, посягающие на институты государственной власти, налагаемые мировыми судьями (иные штрафы)</t>
  </si>
  <si>
    <t>1 16 01173 01 9000 140</t>
  </si>
  <si>
    <t>830</t>
  </si>
  <si>
    <t>Министерство образования и науки Пермского края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</si>
  <si>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</si>
  <si>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1 16 01193 01 0029 140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</si>
  <si>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15 КоАП РФ,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</si>
  <si>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правил продажи этилового спирта, алкогольной и спиртосодержащей продукции)</t>
  </si>
  <si>
    <t>1 16 01333 01 0012 140</t>
  </si>
  <si>
    <t>1 16 01333 01 0016 140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</si>
  <si>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</si>
  <si>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</si>
  <si>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</si>
  <si>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</si>
  <si>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2 02 15001 04 0000 150</t>
  </si>
  <si>
    <t>Дотации бюджетам городских округов на выравнивание бюджетной обеспеченности из бюджета субъекта Российской Федерации</t>
  </si>
  <si>
    <t>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</si>
  <si>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</si>
  <si>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(прочие поступления)</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</si>
  <si>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</si>
  <si>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</si>
  <si>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1 06 06032 04 4000 110</t>
  </si>
  <si>
    <t>Земельный налог с организаций, обладающих земельным участком, расположенным в границах городских округов (прочие поступления)</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</si>
  <si>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</si>
  <si>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</si>
  <si>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</si>
  <si>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</si>
  <si>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потребление (распитие) алкогольной продукции в запрещенных местах либо потребление наркотических средств или психотропных веществ, новых потенциально опасных психоактивных веществ или одурманивающих веществ в общественных местах)</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</si>
  <si>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</si>
  <si>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Дотации бюджетам городских округов на поддержку мер по обеспечению сбалансированности бюджетов</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</si>
  <si>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</si>
  <si>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софинансирование капитальных вложений в объекты муниципальной собственности из бюджетов городских округов</t>
  </si>
  <si>
    <t>878</t>
  </si>
  <si>
    <t>Избирательная комиссия Пермского края</t>
  </si>
  <si>
    <t>1 08 03010 01 1050 110</t>
  </si>
  <si>
    <t>1 08 03010 01 1060 110</t>
  </si>
  <si>
    <t>1 16 01103 01 9000 140</t>
  </si>
  <si>
    <t>1 16 01083 01 0281 140</t>
  </si>
  <si>
    <t>1 16 01203 01 0020 140</t>
  </si>
  <si>
    <t>2 02 15002 04 0000 150</t>
  </si>
  <si>
    <t>2 19 27112 04 0000 150</t>
  </si>
  <si>
    <t>2 19 25497 04 0000 150</t>
  </si>
  <si>
    <t>2 19 45303 04 0000 150</t>
  </si>
  <si>
    <t>2 02 19999 04 0000 150</t>
  </si>
  <si>
    <t>Прочие дотации бюджетам городских округов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</si>
  <si>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</si>
  <si>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1 16 01072 01 0233 140</t>
  </si>
  <si>
    <t>811</t>
  </si>
  <si>
    <t>Субсидии бюджетам городских округов на поддержку отрасли культуры</t>
  </si>
  <si>
    <t>2 02 25519 04 0000 150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</si>
  <si>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</si>
  <si>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2 02 45424 04 0000 150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</si>
  <si>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</si>
  <si>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</si>
  <si>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1 16 01073 01 0019 140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</si>
  <si>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</si>
  <si>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1 16 01073 01 9000 140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</si>
  <si>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</si>
  <si>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об участии в долевом строительстве многоквартирных домов и (или) иных объектов недвижимости)</t>
  </si>
  <si>
    <t>1 16 01143 01 0028 140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</si>
  <si>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</si>
  <si>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1 16 01203 01 0007 140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</si>
  <si>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</si>
  <si>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1 16 01203 01 0008 140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</si>
  <si>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</si>
  <si>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1 16 01203 01 0013 140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</si>
  <si>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требований к производству или обороту этилового спирта, алкогольной и спиртосодержащей продукции)</t>
  </si>
  <si>
    <t>1 16 01333 01 0017 140</t>
  </si>
  <si>
    <t>Инициативные платежи, зачисляемые в бюджеты городских округов ("Молодежная лига КВН")</t>
  </si>
  <si>
    <t>Инициативные платежи, зачисляемые в бюджеты городских округов ("Активное долголетие: от смартфона до ноутбука")</t>
  </si>
  <si>
    <t>Инициативные платежи, зачисляемые в бюджеты городских округов ("Березники-90. Юбилейная открытка")</t>
  </si>
  <si>
    <t>Инициативные платежи, зачисляемые в бюджеты городских округов ("Добро пожаловать в Пыскор!")</t>
  </si>
  <si>
    <t>Инициативные платежи, зачисляемые в бюджеты городских округов ("Детское творчество - родному городу")</t>
  </si>
  <si>
    <t>1 17 15020 04 8051 150</t>
  </si>
  <si>
    <t>1 17 15020 04 8052 150</t>
  </si>
  <si>
    <t>1 17 15020 04 8053 150</t>
  </si>
  <si>
    <t>1 17 15020 04 8054 150</t>
  </si>
  <si>
    <t>1 17 15020 04 8055 150</t>
  </si>
  <si>
    <t>Прочие безвозмездные поступления от государственных (муниципальных) организаций в бюджеты городских округов</t>
  </si>
  <si>
    <t>2 03 04099 04 0000 150</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</si>
  <si>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средства местного бюджета)</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</si>
  <si>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безвозмездные поступления от других бюджетов бюджетной системы Российской Федерации)</t>
  </si>
  <si>
    <t>2 18 04020 04 1100 150</t>
  </si>
  <si>
    <t>2 18 04020 04 1200 150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</si>
  <si>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</si>
  <si>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2 19 25304 04 0000 150</t>
  </si>
  <si>
    <t>Возмещение ущерба при возникновении страховых случаев, когда выгодоприобретателями выступают получатели средств бюджета городского округа</t>
  </si>
  <si>
    <t>1 16 10031 04 0000 140</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</si>
  <si>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округов</t>
  </si>
  <si>
    <t>2 19 35082 04 0000 150</t>
  </si>
  <si>
    <t>Инициативные платежи, зачисляемые в бюджеты городских округов ("Площадка для выгула собак")</t>
  </si>
  <si>
    <t>Инициативные платежи, зачисляемые в бюджеты городских округов (спортивная площадка "Здоровье в порядке - спасибо площадке")</t>
  </si>
  <si>
    <t>Инициативные платежи, зачисляемые в бюджеты городских округов (игровая площадка "Волшебный мир детства")</t>
  </si>
  <si>
    <t>Инициативные платежи, зачисляемые в бюджеты городских округов (Спортивно-игровая площадка "Спорт каждый день")</t>
  </si>
  <si>
    <t>Инициативные платежи, зачисляемые в бюджеты городских округов ("В гостях у сказки" (устройство детской площадки по сказкам дяди Андрея))</t>
  </si>
  <si>
    <t>1 17 15020 04 0081 150</t>
  </si>
  <si>
    <t>1 17 15020 04 0082 150</t>
  </si>
  <si>
    <t>1 17 15020 04 0083 150</t>
  </si>
  <si>
    <t>1 17 15020 04 0084 150</t>
  </si>
  <si>
    <t>1 17 15020 04 0087 150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</si>
  <si>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</si>
  <si>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</si>
  <si>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1 01 02080 01 2100 110</t>
  </si>
  <si>
    <t>1 16 01193 01 0020 140</t>
  </si>
  <si>
    <t>1 16 01193 01 0030 140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</si>
  <si>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установленного федеральным законом запрета курения табака на отдельных территориях, в помещениях и на объектах)</t>
  </si>
  <si>
    <t>1 16 01063 01 0024 140</t>
  </si>
  <si>
    <t>1 16 01083 01 9000 140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</si>
  <si>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</si>
  <si>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1 11 01040 04 0000 120</t>
  </si>
  <si>
    <t>1 17 15020 04 0085 150</t>
  </si>
  <si>
    <t>1 17 15020 04 0086 150</t>
  </si>
  <si>
    <t>Инициативные платежи, зачисляемые в бюджеты городских округов (спортивный городок для пляжного волейбола 2)</t>
  </si>
  <si>
    <t>Инициативные платежи, зачисляемые в бюджеты городских округов (детская площадка "Непоседы")</t>
  </si>
  <si>
    <t>Межбюджетные трансферты, передаваемые бюджетам городских округов, за счет средств резервного фонда Правительства Российской Федерации</t>
  </si>
  <si>
    <t>2 02 49001 04 0000 150</t>
  </si>
  <si>
    <t>Субсидии бюджетам городских округов на оснащение объектов спортивной инфраструктуры спортивно-технологическим оборудованием</t>
  </si>
  <si>
    <t>2 02 25228 04 0000 150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</si>
  <si>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</si>
  <si>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</si>
  <si>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1 03 02241 01 0000 110</t>
  </si>
  <si>
    <t>1 03 02251 01 0000 110</t>
  </si>
  <si>
    <t>1 03 02261 01 0000 110</t>
  </si>
  <si>
    <t>1 16 01073 01 0028 140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</si>
  <si>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</si>
  <si>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1 16 01103 01 0501 140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</si>
  <si>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незаконное культивирование растений, содержащих наркотические средства или психотропные вещества либо их прекурсоры)</t>
  </si>
  <si>
    <t>1 16 01143 01 0101 140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</si>
  <si>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</si>
  <si>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Доходы бюджетов городских округов от возврата иными организациями остатков субсидий прошлых лет</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</si>
  <si>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</si>
  <si>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</si>
  <si>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Администрация губернатора Пермского края</t>
  </si>
  <si>
    <t xml:space="preserve">Исполнение бюджета муниципального образования "Город Березники" Пермского края по кодам классификации доходов бюджета за 9 месяцев 2022 г. </t>
  </si>
  <si>
    <t>Исполнение за 9 месяцев 2022 г.</t>
  </si>
  <si>
    <t>1 12 01041 01 2100 120</t>
  </si>
  <si>
    <t>Плата за размещение отходов производства (пени по соответствующему платежу)</t>
  </si>
  <si>
    <t>1 12 01010 01 2100 120</t>
  </si>
  <si>
    <t>Плата за выбросы загрязняющих веществ в атмосферный воздух стационарными объектами (пени по соответствующему платежу)</t>
  </si>
  <si>
    <t>1 16 01063 01 0023 140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</si>
  <si>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</si>
  <si>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1 16 01193 01 0012 140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</si>
  <si>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</si>
  <si>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Доходы бюджетов городских округов от возврата иными организациями остатков субсидий прошлых лет (Возврат остатков субсидий, источником предоставления которых являлись средства местного бюджета)</t>
  </si>
  <si>
    <t>Доходы бюджетов городских округов от возврата иными организациями остатков субсидий прошлых лет (Возврат остатков субсидий, источником предоставления которых являлись безвозмездные поступления от других бюджетов бюджетной системы Российской Федерации)</t>
  </si>
  <si>
    <t>2 19 25520 04 0000 150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</si>
  <si>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городских округов</t>
  </si>
  <si>
    <t>2 18 04030 04 0000 150</t>
  </si>
  <si>
    <t>2 18 04030 04 1100 150</t>
  </si>
  <si>
    <t>2 18 04030 04 1200 150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</si>
  <si>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</si>
  <si>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1 08 02020 01 1050 110</t>
  </si>
  <si>
    <t>от 10.11.2022 № 01-02-1984</t>
  </si>
</sst>
</file>

<file path=xl/styles.xml><?xml version="1.0" encoding="utf-8"?>
<styleSheet xmlns="http://schemas.openxmlformats.org/spreadsheetml/2006/main">
  <numFmts count="2">
    <numFmt numFmtId="164" formatCode="#,##0.0"/>
    <numFmt numFmtId="165" formatCode="?"/>
  </numFmts>
  <fonts count="23">
    <font>
      <sz val="10"/>
      <name val="Arial"/>
      <charset val="204"/>
    </font>
    <font>
      <sz val="10"/>
      <name val="Arial Cyr"/>
      <charset val="204"/>
    </font>
    <font>
      <sz val="14"/>
      <name val="Times New Roman"/>
      <family val="1"/>
      <charset val="204"/>
    </font>
    <font>
      <sz val="10"/>
      <name val="Arial"/>
      <family val="2"/>
      <charset val="204"/>
    </font>
    <font>
      <b/>
      <sz val="14"/>
      <name val="Times New Roman"/>
      <family val="1"/>
      <charset val="204"/>
    </font>
    <font>
      <sz val="10"/>
      <name val="Times New Roman"/>
      <family val="1"/>
      <charset val="204"/>
    </font>
    <font>
      <sz val="8"/>
      <name val="Times New Roman"/>
      <family val="1"/>
    </font>
    <font>
      <sz val="8"/>
      <name val="Times New Roman"/>
      <family val="1"/>
      <charset val="204"/>
    </font>
    <font>
      <sz val="7"/>
      <name val="Times New Roman"/>
      <family val="1"/>
    </font>
    <font>
      <b/>
      <sz val="10"/>
      <name val="Times New Roman"/>
      <family val="1"/>
    </font>
    <font>
      <b/>
      <sz val="10"/>
      <name val="Arial Cyr"/>
      <charset val="204"/>
    </font>
    <font>
      <sz val="10"/>
      <name val="Times New Roman"/>
      <family val="1"/>
    </font>
    <font>
      <sz val="9"/>
      <name val="Times New Roman"/>
      <family val="1"/>
      <charset val="204"/>
    </font>
    <font>
      <b/>
      <sz val="9"/>
      <name val="Times New Roman"/>
      <family val="1"/>
      <charset val="204"/>
    </font>
    <font>
      <b/>
      <sz val="10"/>
      <name val="Times New Roman"/>
      <family val="1"/>
      <charset val="204"/>
    </font>
    <font>
      <sz val="9"/>
      <name val="Times New Roman"/>
      <family val="1"/>
    </font>
    <font>
      <sz val="11"/>
      <color indexed="8"/>
      <name val="Calibri"/>
      <family val="2"/>
    </font>
    <font>
      <sz val="10"/>
      <name val="Arial"/>
      <family val="2"/>
      <charset val="204"/>
    </font>
    <font>
      <sz val="11"/>
      <color indexed="8"/>
      <name val="Calibri"/>
      <family val="2"/>
      <charset val="204"/>
    </font>
    <font>
      <sz val="10"/>
      <name val="Arial"/>
      <family val="2"/>
      <charset val="204"/>
    </font>
    <font>
      <sz val="10"/>
      <name val="Arial"/>
      <family val="2"/>
      <charset val="204"/>
    </font>
    <font>
      <sz val="10"/>
      <name val="Arial"/>
      <family val="2"/>
      <charset val="204"/>
    </font>
    <font>
      <sz val="12"/>
      <name val="Times New Roman"/>
      <family val="1"/>
      <charset val="204"/>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s>
  <cellStyleXfs count="20">
    <xf numFmtId="0" fontId="0" fillId="0" borderId="0"/>
    <xf numFmtId="0" fontId="1" fillId="0" borderId="0"/>
    <xf numFmtId="0" fontId="1" fillId="0" borderId="0"/>
    <xf numFmtId="0" fontId="1" fillId="0" borderId="0"/>
    <xf numFmtId="0" fontId="3" fillId="0" borderId="0"/>
    <xf numFmtId="0" fontId="16"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20" fillId="0" borderId="0"/>
    <xf numFmtId="0" fontId="21" fillId="0" borderId="0"/>
  </cellStyleXfs>
  <cellXfs count="67">
    <xf numFmtId="0" fontId="0" fillId="0" borderId="0" xfId="0"/>
    <xf numFmtId="0" fontId="1" fillId="0" borderId="0" xfId="1"/>
    <xf numFmtId="0" fontId="2" fillId="0" borderId="0" xfId="1" applyFont="1"/>
    <xf numFmtId="0" fontId="2" fillId="0" borderId="0" xfId="0" applyFont="1" applyAlignment="1"/>
    <xf numFmtId="0" fontId="1" fillId="0" borderId="0" xfId="1" applyFill="1"/>
    <xf numFmtId="49" fontId="6" fillId="0" borderId="8"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top" wrapText="1"/>
    </xf>
    <xf numFmtId="49" fontId="9" fillId="0" borderId="8" xfId="0" applyNumberFormat="1"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8" xfId="0" applyFont="1" applyFill="1" applyBorder="1" applyAlignment="1">
      <alignment horizontal="center" vertical="top" wrapText="1"/>
    </xf>
    <xf numFmtId="164" fontId="9" fillId="0" borderId="8" xfId="0" applyNumberFormat="1" applyFont="1" applyFill="1" applyBorder="1" applyAlignment="1">
      <alignment horizontal="right" vertical="top" wrapText="1"/>
    </xf>
    <xf numFmtId="0" fontId="10" fillId="0" borderId="0" xfId="1" applyFont="1"/>
    <xf numFmtId="49" fontId="11" fillId="0" borderId="8" xfId="0" applyNumberFormat="1" applyFont="1" applyFill="1" applyBorder="1" applyAlignment="1">
      <alignment horizontal="center" vertical="top" wrapText="1"/>
    </xf>
    <xf numFmtId="0" fontId="12" fillId="0" borderId="8" xfId="2" applyFont="1" applyFill="1" applyBorder="1" applyAlignment="1">
      <alignment horizontal="left" vertical="top"/>
    </xf>
    <xf numFmtId="0" fontId="11" fillId="0" borderId="8" xfId="0" applyFont="1" applyFill="1" applyBorder="1" applyAlignment="1">
      <alignment horizontal="left" vertical="top" wrapText="1"/>
    </xf>
    <xf numFmtId="164" fontId="11" fillId="0" borderId="8" xfId="0" applyNumberFormat="1" applyFont="1" applyFill="1" applyBorder="1" applyAlignment="1">
      <alignment horizontal="right" vertical="top" wrapText="1"/>
    </xf>
    <xf numFmtId="0" fontId="5" fillId="0" borderId="8" xfId="0" applyFont="1" applyFill="1" applyBorder="1" applyAlignment="1">
      <alignment vertical="top" wrapText="1"/>
    </xf>
    <xf numFmtId="164" fontId="5" fillId="0" borderId="8" xfId="0" applyNumberFormat="1" applyFont="1" applyFill="1" applyBorder="1" applyAlignment="1">
      <alignment horizontal="right" vertical="top" wrapText="1"/>
    </xf>
    <xf numFmtId="3" fontId="12" fillId="0" borderId="8" xfId="2" applyNumberFormat="1" applyFont="1" applyFill="1" applyBorder="1" applyAlignment="1">
      <alignment horizontal="left" vertical="top"/>
    </xf>
    <xf numFmtId="0" fontId="5" fillId="0" borderId="8" xfId="0" applyFont="1" applyFill="1" applyBorder="1" applyAlignment="1">
      <alignment horizontal="left" vertical="top" wrapText="1"/>
    </xf>
    <xf numFmtId="0" fontId="13" fillId="0" borderId="8" xfId="2" applyFont="1" applyFill="1" applyBorder="1" applyAlignment="1">
      <alignment horizontal="left" vertical="top"/>
    </xf>
    <xf numFmtId="164" fontId="14" fillId="0" borderId="8" xfId="0" applyNumberFormat="1" applyFont="1" applyFill="1" applyBorder="1" applyAlignment="1">
      <alignment horizontal="right" vertical="top" wrapText="1"/>
    </xf>
    <xf numFmtId="0" fontId="1" fillId="0" borderId="0" xfId="1" applyFont="1"/>
    <xf numFmtId="49" fontId="5" fillId="0" borderId="8" xfId="0" applyNumberFormat="1" applyFont="1" applyFill="1" applyBorder="1" applyAlignment="1">
      <alignment horizontal="center" vertical="top" wrapText="1"/>
    </xf>
    <xf numFmtId="0" fontId="11" fillId="0" borderId="8" xfId="0" applyFont="1" applyFill="1" applyBorder="1" applyAlignment="1">
      <alignment vertical="top" wrapText="1"/>
    </xf>
    <xf numFmtId="49" fontId="14" fillId="0" borderId="8" xfId="0" applyNumberFormat="1" applyFont="1" applyFill="1" applyBorder="1" applyAlignment="1">
      <alignment horizontal="center" vertical="top" wrapText="1"/>
    </xf>
    <xf numFmtId="3" fontId="15" fillId="0" borderId="8" xfId="2" applyNumberFormat="1" applyFont="1" applyFill="1" applyBorder="1" applyAlignment="1">
      <alignment horizontal="left" vertical="top"/>
    </xf>
    <xf numFmtId="0" fontId="15" fillId="0" borderId="8" xfId="2" applyFont="1" applyFill="1" applyBorder="1" applyAlignment="1">
      <alignment horizontal="left" vertical="top"/>
    </xf>
    <xf numFmtId="164" fontId="1" fillId="0" borderId="0" xfId="1" applyNumberFormat="1"/>
    <xf numFmtId="0" fontId="14" fillId="0" borderId="8" xfId="0" applyFont="1" applyFill="1" applyBorder="1" applyAlignment="1">
      <alignment horizontal="left" vertical="top" wrapText="1"/>
    </xf>
    <xf numFmtId="0" fontId="1" fillId="0" borderId="0" xfId="1" applyAlignment="1">
      <alignment horizontal="center"/>
    </xf>
    <xf numFmtId="0" fontId="2" fillId="0" borderId="0" xfId="2" applyFont="1" applyFill="1" applyAlignment="1">
      <alignment horizontal="left"/>
    </xf>
    <xf numFmtId="0" fontId="14" fillId="0" borderId="8" xfId="0" applyFont="1" applyFill="1" applyBorder="1" applyAlignment="1">
      <alignment horizontal="center" vertical="top" wrapText="1"/>
    </xf>
    <xf numFmtId="3" fontId="12" fillId="0" borderId="8" xfId="2" applyNumberFormat="1" applyFont="1" applyBorder="1" applyAlignment="1">
      <alignment horizontal="left" vertical="top"/>
    </xf>
    <xf numFmtId="0" fontId="5" fillId="0" borderId="8" xfId="0" applyFont="1" applyBorder="1" applyAlignment="1">
      <alignment horizontal="left" vertical="top" wrapText="1"/>
    </xf>
    <xf numFmtId="0" fontId="11" fillId="0" borderId="8" xfId="0" applyFont="1" applyBorder="1" applyAlignment="1">
      <alignment vertical="top" wrapText="1"/>
    </xf>
    <xf numFmtId="3" fontId="15" fillId="0" borderId="8" xfId="2" applyNumberFormat="1" applyFont="1" applyBorder="1" applyAlignment="1">
      <alignment horizontal="left" vertical="top"/>
    </xf>
    <xf numFmtId="0" fontId="12" fillId="0" borderId="8" xfId="2" applyFont="1" applyBorder="1" applyAlignment="1">
      <alignment horizontal="left" vertical="top"/>
    </xf>
    <xf numFmtId="0" fontId="15" fillId="0" borderId="8" xfId="2" applyFont="1" applyBorder="1" applyAlignment="1">
      <alignment horizontal="left" vertical="top"/>
    </xf>
    <xf numFmtId="0" fontId="5" fillId="0" borderId="8" xfId="0" applyFont="1" applyBorder="1" applyAlignment="1">
      <alignment vertical="top" wrapText="1"/>
    </xf>
    <xf numFmtId="0" fontId="11" fillId="0" borderId="8" xfId="0" applyFont="1" applyBorder="1" applyAlignment="1">
      <alignment horizontal="left" vertical="top" wrapText="1"/>
    </xf>
    <xf numFmtId="49" fontId="12" fillId="0" borderId="13" xfId="0" applyNumberFormat="1" applyFont="1" applyBorder="1" applyAlignment="1" applyProtection="1">
      <alignment horizontal="left" vertical="center" wrapText="1"/>
    </xf>
    <xf numFmtId="49" fontId="5" fillId="0" borderId="8" xfId="0" applyNumberFormat="1" applyFont="1" applyBorder="1" applyAlignment="1" applyProtection="1">
      <alignment horizontal="left" vertical="center" wrapText="1"/>
    </xf>
    <xf numFmtId="49" fontId="11" fillId="0" borderId="12" xfId="0" applyNumberFormat="1" applyFont="1" applyFill="1" applyBorder="1" applyAlignment="1">
      <alignment horizontal="center" vertical="top" wrapText="1"/>
    </xf>
    <xf numFmtId="0" fontId="15" fillId="0" borderId="5" xfId="2" applyFont="1" applyBorder="1" applyAlignment="1">
      <alignment horizontal="left" vertical="top"/>
    </xf>
    <xf numFmtId="2" fontId="1" fillId="0" borderId="0" xfId="1" applyNumberFormat="1"/>
    <xf numFmtId="165" fontId="5" fillId="0" borderId="8" xfId="0" applyNumberFormat="1" applyFont="1" applyBorder="1" applyAlignment="1" applyProtection="1">
      <alignment horizontal="left" vertical="center" wrapText="1"/>
    </xf>
    <xf numFmtId="165" fontId="5" fillId="0" borderId="12" xfId="0" applyNumberFormat="1" applyFont="1" applyBorder="1" applyAlignment="1" applyProtection="1">
      <alignment horizontal="left" vertical="center" wrapText="1"/>
    </xf>
    <xf numFmtId="49" fontId="12" fillId="0" borderId="5" xfId="0" applyNumberFormat="1" applyFont="1" applyBorder="1" applyAlignment="1" applyProtection="1">
      <alignment horizontal="left" vertical="top" wrapText="1"/>
    </xf>
    <xf numFmtId="49" fontId="12" fillId="0" borderId="0" xfId="0" applyNumberFormat="1" applyFont="1" applyBorder="1" applyAlignment="1" applyProtection="1">
      <alignment horizontal="left" vertical="top" wrapText="1"/>
    </xf>
    <xf numFmtId="0" fontId="4" fillId="0" borderId="0" xfId="1" applyFont="1" applyAlignment="1">
      <alignment horizontal="center" vertical="top" wrapText="1"/>
    </xf>
    <xf numFmtId="0" fontId="22" fillId="0" borderId="0" xfId="2" applyFont="1" applyFill="1" applyAlignment="1">
      <alignment wrapText="1"/>
    </xf>
    <xf numFmtId="0" fontId="22" fillId="0" borderId="0" xfId="0" applyFont="1" applyAlignment="1">
      <alignment wrapText="1"/>
    </xf>
    <xf numFmtId="0" fontId="2" fillId="0" borderId="0" xfId="2" applyFont="1" applyFill="1" applyAlignment="1">
      <alignment horizontal="left"/>
    </xf>
    <xf numFmtId="0" fontId="2" fillId="0" borderId="0" xfId="0" applyFont="1" applyAlignment="1">
      <alignment horizontal="left"/>
    </xf>
    <xf numFmtId="0" fontId="5" fillId="0" borderId="1" xfId="1" applyFont="1" applyFill="1" applyBorder="1" applyAlignment="1">
      <alignment horizontal="right"/>
    </xf>
    <xf numFmtId="0" fontId="5" fillId="0" borderId="1" xfId="0" applyFont="1" applyBorder="1" applyAlignment="1">
      <alignment horizontal="right"/>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3" fontId="7" fillId="0" borderId="5" xfId="3" applyNumberFormat="1" applyFont="1" applyFill="1" applyBorder="1" applyAlignment="1">
      <alignment horizontal="center" vertical="top" wrapText="1"/>
    </xf>
    <xf numFmtId="3" fontId="7" fillId="0" borderId="6" xfId="3" applyNumberFormat="1" applyFont="1" applyFill="1" applyBorder="1" applyAlignment="1">
      <alignment horizontal="center" vertical="top" wrapText="1"/>
    </xf>
    <xf numFmtId="3" fontId="7" fillId="0" borderId="7" xfId="3" applyNumberFormat="1" applyFont="1" applyFill="1" applyBorder="1" applyAlignment="1">
      <alignment horizontal="center" vertical="top" wrapText="1"/>
    </xf>
  </cellXfs>
  <cellStyles count="20">
    <cellStyle name="Normal" xfId="5"/>
    <cellStyle name="Обычный" xfId="0" builtinId="0"/>
    <cellStyle name="Обычный 10" xfId="6"/>
    <cellStyle name="Обычный 11" xfId="7"/>
    <cellStyle name="Обычный 12" xfId="8"/>
    <cellStyle name="Обычный 13" xfId="9"/>
    <cellStyle name="Обычный 14" xfId="17"/>
    <cellStyle name="Обычный 15" xfId="18"/>
    <cellStyle name="Обычный 16" xfId="19"/>
    <cellStyle name="Обычный 2" xfId="10"/>
    <cellStyle name="Обычный 3" xfId="4"/>
    <cellStyle name="Обычный 4" xfId="11"/>
    <cellStyle name="Обычный 5" xfId="12"/>
    <cellStyle name="Обычный 6" xfId="13"/>
    <cellStyle name="Обычный 7" xfId="14"/>
    <cellStyle name="Обычный 8" xfId="15"/>
    <cellStyle name="Обычный 9" xfId="16"/>
    <cellStyle name="Обычный_Исп9м-в2005г." xfId="3"/>
    <cellStyle name="Обычный_Книга3" xfId="1"/>
    <cellStyle name="Обычный_Покварталь."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425"/>
  <sheetViews>
    <sheetView tabSelected="1" zoomScale="70" zoomScaleNormal="70" workbookViewId="0">
      <pane xSplit="3" ySplit="12" topLeftCell="D311" activePane="bottomRight" state="frozen"/>
      <selection pane="topRight" activeCell="D1" sqref="D1"/>
      <selection pane="bottomLeft" activeCell="A11" sqref="A11"/>
      <selection pane="bottomRight" activeCell="D4" sqref="D4:G4"/>
    </sheetView>
  </sheetViews>
  <sheetFormatPr defaultColWidth="9.140625" defaultRowHeight="12.75"/>
  <cols>
    <col min="1" max="1" width="8.28515625" style="1" customWidth="1"/>
    <col min="2" max="2" width="20.42578125" style="1" bestFit="1" customWidth="1"/>
    <col min="3" max="3" width="68.5703125" style="1" customWidth="1"/>
    <col min="4" max="4" width="10.7109375" style="1" customWidth="1"/>
    <col min="5" max="5" width="10.85546875" style="1" customWidth="1"/>
    <col min="6" max="6" width="11.42578125" style="1" customWidth="1"/>
    <col min="7" max="7" width="12.28515625" style="1" customWidth="1"/>
    <col min="8" max="8" width="17.42578125" style="1" customWidth="1"/>
    <col min="9" max="10" width="9.140625" style="1" customWidth="1"/>
    <col min="11" max="15" width="9.140625" style="1"/>
    <col min="16" max="16" width="9.140625" style="1" customWidth="1"/>
    <col min="17" max="16384" width="9.140625" style="1"/>
  </cols>
  <sheetData>
    <row r="1" spans="1:7" ht="15.75">
      <c r="D1" s="51" t="s">
        <v>0</v>
      </c>
      <c r="E1" s="52"/>
      <c r="F1" s="52"/>
      <c r="G1" s="52"/>
    </row>
    <row r="2" spans="1:7" ht="15.75">
      <c r="D2" s="51" t="s">
        <v>1</v>
      </c>
      <c r="E2" s="52"/>
      <c r="F2" s="52"/>
      <c r="G2" s="52"/>
    </row>
    <row r="3" spans="1:7" ht="15.75">
      <c r="D3" s="51" t="s">
        <v>2</v>
      </c>
      <c r="E3" s="52"/>
      <c r="F3" s="52"/>
      <c r="G3" s="52"/>
    </row>
    <row r="4" spans="1:7" ht="37.9" customHeight="1">
      <c r="D4" s="51" t="s">
        <v>560</v>
      </c>
      <c r="E4" s="52"/>
      <c r="F4" s="52"/>
      <c r="G4" s="52"/>
    </row>
    <row r="5" spans="1:7" ht="17.45" customHeight="1">
      <c r="D5" s="2"/>
      <c r="E5" s="31"/>
      <c r="F5" s="3"/>
      <c r="G5" s="3"/>
    </row>
    <row r="6" spans="1:7" ht="18.75">
      <c r="D6" s="53" t="s">
        <v>3</v>
      </c>
      <c r="E6" s="54"/>
      <c r="F6" s="54"/>
      <c r="G6" s="54"/>
    </row>
    <row r="7" spans="1:7" ht="42" customHeight="1">
      <c r="A7" s="50" t="s">
        <v>541</v>
      </c>
      <c r="B7" s="50"/>
      <c r="C7" s="50"/>
      <c r="D7" s="50"/>
      <c r="E7" s="50"/>
      <c r="F7" s="50"/>
      <c r="G7" s="50"/>
    </row>
    <row r="8" spans="1:7" ht="13.15" customHeight="1">
      <c r="E8" s="55" t="s">
        <v>4</v>
      </c>
      <c r="F8" s="56"/>
      <c r="G8" s="56"/>
    </row>
    <row r="9" spans="1:7" ht="12.75" customHeight="1">
      <c r="A9" s="57" t="s">
        <v>5</v>
      </c>
      <c r="B9" s="58"/>
      <c r="C9" s="61" t="s">
        <v>6</v>
      </c>
      <c r="D9" s="64" t="s">
        <v>542</v>
      </c>
      <c r="E9" s="65"/>
      <c r="F9" s="65"/>
      <c r="G9" s="66"/>
    </row>
    <row r="10" spans="1:7" s="4" customFormat="1" ht="4.5" customHeight="1">
      <c r="A10" s="59"/>
      <c r="B10" s="60"/>
      <c r="C10" s="62"/>
      <c r="D10" s="61" t="s">
        <v>7</v>
      </c>
      <c r="E10" s="61" t="s">
        <v>8</v>
      </c>
      <c r="F10" s="61" t="s">
        <v>9</v>
      </c>
      <c r="G10" s="61" t="s">
        <v>10</v>
      </c>
    </row>
    <row r="11" spans="1:7" s="4" customFormat="1" ht="57.6" customHeight="1">
      <c r="A11" s="5" t="s">
        <v>11</v>
      </c>
      <c r="B11" s="5" t="s">
        <v>12</v>
      </c>
      <c r="C11" s="63"/>
      <c r="D11" s="63"/>
      <c r="E11" s="63"/>
      <c r="F11" s="63"/>
      <c r="G11" s="63"/>
    </row>
    <row r="12" spans="1:7" s="4" customFormat="1" ht="9" customHeight="1">
      <c r="A12" s="6" t="s">
        <v>13</v>
      </c>
      <c r="B12" s="6" t="s">
        <v>14</v>
      </c>
      <c r="C12" s="6" t="s">
        <v>15</v>
      </c>
      <c r="D12" s="6" t="s">
        <v>16</v>
      </c>
      <c r="E12" s="6" t="s">
        <v>17</v>
      </c>
      <c r="F12" s="6" t="s">
        <v>18</v>
      </c>
      <c r="G12" s="6" t="s">
        <v>19</v>
      </c>
    </row>
    <row r="13" spans="1:7" s="11" customFormat="1" ht="13.15" customHeight="1">
      <c r="A13" s="7" t="s">
        <v>20</v>
      </c>
      <c r="B13" s="8" t="s">
        <v>21</v>
      </c>
      <c r="C13" s="9" t="s">
        <v>22</v>
      </c>
      <c r="D13" s="10">
        <f>SUM(D15:D20)</f>
        <v>85624.5</v>
      </c>
      <c r="E13" s="10">
        <f>SUM(E15:E20)</f>
        <v>117452.59999999999</v>
      </c>
      <c r="F13" s="10">
        <f>SUM(F14:F20)</f>
        <v>115088.09999999999</v>
      </c>
      <c r="G13" s="10">
        <f>F13/E13*100</f>
        <v>97.986847460166913</v>
      </c>
    </row>
    <row r="14" spans="1:7" s="11" customFormat="1" ht="25.5">
      <c r="A14" s="7" t="s">
        <v>20</v>
      </c>
      <c r="B14" s="27" t="s">
        <v>545</v>
      </c>
      <c r="C14" s="16" t="s">
        <v>546</v>
      </c>
      <c r="D14" s="17">
        <v>0</v>
      </c>
      <c r="E14" s="17">
        <v>0</v>
      </c>
      <c r="F14" s="17">
        <v>0.1</v>
      </c>
      <c r="G14" s="10"/>
    </row>
    <row r="15" spans="1:7" ht="41.45" customHeight="1">
      <c r="A15" s="12" t="s">
        <v>20</v>
      </c>
      <c r="B15" s="13" t="s">
        <v>23</v>
      </c>
      <c r="C15" s="14" t="s">
        <v>24</v>
      </c>
      <c r="D15" s="15">
        <v>1000</v>
      </c>
      <c r="E15" s="15">
        <v>1080</v>
      </c>
      <c r="F15" s="15">
        <v>1651.6</v>
      </c>
      <c r="G15" s="15">
        <f t="shared" ref="G15:G69" si="0">F15/E15*100</f>
        <v>152.92592592592592</v>
      </c>
    </row>
    <row r="16" spans="1:7" ht="39.6" customHeight="1">
      <c r="A16" s="12" t="s">
        <v>20</v>
      </c>
      <c r="B16" s="13" t="s">
        <v>25</v>
      </c>
      <c r="C16" s="14" t="s">
        <v>26</v>
      </c>
      <c r="D16" s="15">
        <v>69678.3</v>
      </c>
      <c r="E16" s="15">
        <v>101426.4</v>
      </c>
      <c r="F16" s="15">
        <v>102820.7</v>
      </c>
      <c r="G16" s="15">
        <f t="shared" si="0"/>
        <v>101.3746914018441</v>
      </c>
    </row>
    <row r="17" spans="1:7" ht="17.25" customHeight="1">
      <c r="A17" s="12" t="s">
        <v>20</v>
      </c>
      <c r="B17" s="13" t="s">
        <v>543</v>
      </c>
      <c r="C17" s="14" t="s">
        <v>544</v>
      </c>
      <c r="D17" s="15">
        <v>0</v>
      </c>
      <c r="E17" s="15">
        <v>0</v>
      </c>
      <c r="F17" s="15">
        <v>2</v>
      </c>
      <c r="G17" s="15"/>
    </row>
    <row r="18" spans="1:7" ht="39.6" customHeight="1">
      <c r="A18" s="12" t="s">
        <v>20</v>
      </c>
      <c r="B18" s="13" t="s">
        <v>27</v>
      </c>
      <c r="C18" s="14" t="s">
        <v>217</v>
      </c>
      <c r="D18" s="15">
        <v>11747.7</v>
      </c>
      <c r="E18" s="15">
        <v>11747.7</v>
      </c>
      <c r="F18" s="15">
        <v>7427.3</v>
      </c>
      <c r="G18" s="15">
        <f t="shared" si="0"/>
        <v>63.223439481770896</v>
      </c>
    </row>
    <row r="19" spans="1:7" ht="39.6" customHeight="1">
      <c r="A19" s="12" t="s">
        <v>20</v>
      </c>
      <c r="B19" s="13" t="s">
        <v>219</v>
      </c>
      <c r="C19" s="14" t="s">
        <v>220</v>
      </c>
      <c r="D19" s="15">
        <v>3195.1</v>
      </c>
      <c r="E19" s="15">
        <v>3195.1</v>
      </c>
      <c r="F19" s="15">
        <v>3169.2</v>
      </c>
      <c r="G19" s="15">
        <f t="shared" si="0"/>
        <v>99.189383743857789</v>
      </c>
    </row>
    <row r="20" spans="1:7" ht="52.9" customHeight="1">
      <c r="A20" s="12" t="s">
        <v>20</v>
      </c>
      <c r="B20" s="13" t="s">
        <v>28</v>
      </c>
      <c r="C20" s="16" t="s">
        <v>29</v>
      </c>
      <c r="D20" s="15">
        <v>3.4</v>
      </c>
      <c r="E20" s="15">
        <v>3.4</v>
      </c>
      <c r="F20" s="15">
        <v>17.2</v>
      </c>
      <c r="G20" s="15">
        <f t="shared" si="0"/>
        <v>505.88235294117646</v>
      </c>
    </row>
    <row r="21" spans="1:7" s="11" customFormat="1" ht="22.9" customHeight="1">
      <c r="A21" s="7" t="s">
        <v>30</v>
      </c>
      <c r="B21" s="13"/>
      <c r="C21" s="9" t="s">
        <v>31</v>
      </c>
      <c r="D21" s="10">
        <f t="shared" ref="D21" si="1">D22+D23+D24+D25</f>
        <v>16258.499999999998</v>
      </c>
      <c r="E21" s="10">
        <f>E22+E23+E24+E25</f>
        <v>17451.600000000002</v>
      </c>
      <c r="F21" s="10">
        <f>F22+F23+F24+F25</f>
        <v>19951.7</v>
      </c>
      <c r="G21" s="10">
        <f t="shared" si="0"/>
        <v>114.32590708015309</v>
      </c>
    </row>
    <row r="22" spans="1:7" ht="66" customHeight="1">
      <c r="A22" s="12" t="s">
        <v>30</v>
      </c>
      <c r="B22" s="13" t="s">
        <v>527</v>
      </c>
      <c r="C22" s="14" t="s">
        <v>526</v>
      </c>
      <c r="D22" s="15">
        <v>7335</v>
      </c>
      <c r="E22" s="15">
        <v>7943.9</v>
      </c>
      <c r="F22" s="15">
        <v>9755.4</v>
      </c>
      <c r="G22" s="15">
        <f t="shared" si="0"/>
        <v>122.80366067045153</v>
      </c>
    </row>
    <row r="23" spans="1:7" ht="55.15" customHeight="1">
      <c r="A23" s="12" t="s">
        <v>30</v>
      </c>
      <c r="B23" s="13" t="s">
        <v>528</v>
      </c>
      <c r="C23" s="14" t="s">
        <v>32</v>
      </c>
      <c r="D23" s="15">
        <v>64.099999999999994</v>
      </c>
      <c r="E23" s="15">
        <v>44.9</v>
      </c>
      <c r="F23" s="15">
        <v>55.2</v>
      </c>
      <c r="G23" s="15">
        <f t="shared" si="0"/>
        <v>122.93986636971049</v>
      </c>
    </row>
    <row r="24" spans="1:7" ht="41.25" customHeight="1">
      <c r="A24" s="12" t="s">
        <v>30</v>
      </c>
      <c r="B24" s="13" t="s">
        <v>529</v>
      </c>
      <c r="C24" s="14" t="s">
        <v>33</v>
      </c>
      <c r="D24" s="15">
        <v>10226</v>
      </c>
      <c r="E24" s="15">
        <v>10469.6</v>
      </c>
      <c r="F24" s="15">
        <v>11230.1</v>
      </c>
      <c r="G24" s="15">
        <f t="shared" si="0"/>
        <v>107.26388782761521</v>
      </c>
    </row>
    <row r="25" spans="1:7" ht="41.25" customHeight="1">
      <c r="A25" s="12" t="s">
        <v>30</v>
      </c>
      <c r="B25" s="13" t="s">
        <v>530</v>
      </c>
      <c r="C25" s="14" t="s">
        <v>34</v>
      </c>
      <c r="D25" s="15">
        <v>-1366.6</v>
      </c>
      <c r="E25" s="15">
        <v>-1006.8</v>
      </c>
      <c r="F25" s="15">
        <v>-1089</v>
      </c>
      <c r="G25" s="15">
        <f t="shared" si="0"/>
        <v>108.16448152562575</v>
      </c>
    </row>
    <row r="26" spans="1:7" s="11" customFormat="1" ht="26.45" customHeight="1">
      <c r="A26" s="7" t="s">
        <v>35</v>
      </c>
      <c r="B26" s="13" t="s">
        <v>21</v>
      </c>
      <c r="C26" s="9" t="s">
        <v>36</v>
      </c>
      <c r="D26" s="10">
        <f>SUM(D27:D27)</f>
        <v>0</v>
      </c>
      <c r="E26" s="10">
        <f>SUM(E27:E27)</f>
        <v>0</v>
      </c>
      <c r="F26" s="10">
        <f>SUM(F27:F27)</f>
        <v>-7.5</v>
      </c>
      <c r="G26" s="10"/>
    </row>
    <row r="27" spans="1:7" s="22" customFormat="1" ht="96.75" customHeight="1">
      <c r="A27" s="23" t="s">
        <v>35</v>
      </c>
      <c r="B27" s="18" t="s">
        <v>296</v>
      </c>
      <c r="C27" s="19" t="s">
        <v>295</v>
      </c>
      <c r="D27" s="15">
        <v>0</v>
      </c>
      <c r="E27" s="15">
        <v>0</v>
      </c>
      <c r="F27" s="15">
        <v>-7.5</v>
      </c>
      <c r="G27" s="15"/>
    </row>
    <row r="28" spans="1:7" s="11" customFormat="1" ht="13.15" customHeight="1">
      <c r="A28" s="7" t="s">
        <v>38</v>
      </c>
      <c r="B28" s="13" t="s">
        <v>21</v>
      </c>
      <c r="C28" s="9" t="s">
        <v>39</v>
      </c>
      <c r="D28" s="10">
        <f>SUM(D29:D85)</f>
        <v>1392601.3</v>
      </c>
      <c r="E28" s="10">
        <f>SUM(E29:E85)</f>
        <v>1470872.3</v>
      </c>
      <c r="F28" s="10">
        <f>SUM(F29:F85)</f>
        <v>1493151.4000000001</v>
      </c>
      <c r="G28" s="10">
        <f t="shared" si="0"/>
        <v>101.51468621715156</v>
      </c>
    </row>
    <row r="29" spans="1:7" ht="72" customHeight="1">
      <c r="A29" s="12" t="s">
        <v>38</v>
      </c>
      <c r="B29" s="13" t="s">
        <v>40</v>
      </c>
      <c r="C29" s="14" t="s">
        <v>41</v>
      </c>
      <c r="D29" s="15">
        <v>1107040</v>
      </c>
      <c r="E29" s="15">
        <v>1150540</v>
      </c>
      <c r="F29" s="15">
        <v>1149697.5</v>
      </c>
      <c r="G29" s="15">
        <f t="shared" si="0"/>
        <v>99.926773515045113</v>
      </c>
    </row>
    <row r="30" spans="1:7" ht="55.5" customHeight="1">
      <c r="A30" s="12" t="s">
        <v>38</v>
      </c>
      <c r="B30" s="13" t="s">
        <v>42</v>
      </c>
      <c r="C30" s="14" t="s">
        <v>43</v>
      </c>
      <c r="D30" s="15">
        <v>0</v>
      </c>
      <c r="E30" s="15">
        <v>0</v>
      </c>
      <c r="F30" s="15">
        <v>942.5</v>
      </c>
      <c r="G30" s="15"/>
    </row>
    <row r="31" spans="1:7" ht="69" customHeight="1">
      <c r="A31" s="12" t="s">
        <v>38</v>
      </c>
      <c r="B31" s="13" t="s">
        <v>44</v>
      </c>
      <c r="C31" s="14" t="s">
        <v>45</v>
      </c>
      <c r="D31" s="15">
        <v>0</v>
      </c>
      <c r="E31" s="15">
        <v>0</v>
      </c>
      <c r="F31" s="15">
        <v>137.69999999999999</v>
      </c>
      <c r="G31" s="15"/>
    </row>
    <row r="32" spans="1:7" ht="55.5" customHeight="1">
      <c r="A32" s="12" t="s">
        <v>38</v>
      </c>
      <c r="B32" s="13" t="s">
        <v>46</v>
      </c>
      <c r="C32" s="14" t="s">
        <v>47</v>
      </c>
      <c r="D32" s="15">
        <v>0</v>
      </c>
      <c r="E32" s="15">
        <v>0</v>
      </c>
      <c r="F32" s="15">
        <v>-15.6</v>
      </c>
      <c r="G32" s="15"/>
    </row>
    <row r="33" spans="1:7" ht="94.9" customHeight="1">
      <c r="A33" s="12" t="s">
        <v>38</v>
      </c>
      <c r="B33" s="13" t="s">
        <v>48</v>
      </c>
      <c r="C33" s="14" t="s">
        <v>49</v>
      </c>
      <c r="D33" s="15">
        <v>6069</v>
      </c>
      <c r="E33" s="15">
        <v>6069</v>
      </c>
      <c r="F33" s="15">
        <v>3118.4</v>
      </c>
      <c r="G33" s="15">
        <f t="shared" si="0"/>
        <v>51.38243532707201</v>
      </c>
    </row>
    <row r="34" spans="1:7" ht="83.25" customHeight="1">
      <c r="A34" s="12" t="s">
        <v>38</v>
      </c>
      <c r="B34" s="13" t="s">
        <v>50</v>
      </c>
      <c r="C34" s="14" t="s">
        <v>51</v>
      </c>
      <c r="D34" s="15">
        <v>0</v>
      </c>
      <c r="E34" s="15">
        <v>0</v>
      </c>
      <c r="F34" s="15">
        <v>6.4</v>
      </c>
      <c r="G34" s="15"/>
    </row>
    <row r="35" spans="1:7" ht="83.45" hidden="1" customHeight="1">
      <c r="A35" s="12" t="s">
        <v>38</v>
      </c>
      <c r="B35" s="13" t="s">
        <v>52</v>
      </c>
      <c r="C35" s="14" t="s">
        <v>53</v>
      </c>
      <c r="D35" s="15">
        <v>0</v>
      </c>
      <c r="E35" s="15">
        <v>0</v>
      </c>
      <c r="F35" s="15">
        <v>0</v>
      </c>
      <c r="G35" s="15"/>
    </row>
    <row r="36" spans="1:7" ht="95.25" customHeight="1">
      <c r="A36" s="12" t="s">
        <v>38</v>
      </c>
      <c r="B36" s="13" t="s">
        <v>54</v>
      </c>
      <c r="C36" s="14" t="s">
        <v>55</v>
      </c>
      <c r="D36" s="15">
        <v>0</v>
      </c>
      <c r="E36" s="15">
        <v>0</v>
      </c>
      <c r="F36" s="15">
        <v>9.1</v>
      </c>
      <c r="G36" s="15"/>
    </row>
    <row r="37" spans="1:7" ht="55.5" customHeight="1">
      <c r="A37" s="12" t="s">
        <v>38</v>
      </c>
      <c r="B37" s="13" t="s">
        <v>56</v>
      </c>
      <c r="C37" s="14" t="s">
        <v>57</v>
      </c>
      <c r="D37" s="15">
        <v>15600</v>
      </c>
      <c r="E37" s="15">
        <v>13690</v>
      </c>
      <c r="F37" s="15">
        <v>8364.1</v>
      </c>
      <c r="G37" s="15">
        <f t="shared" si="0"/>
        <v>61.096420745069402</v>
      </c>
    </row>
    <row r="38" spans="1:7" ht="41.25" customHeight="1">
      <c r="A38" s="12" t="s">
        <v>38</v>
      </c>
      <c r="B38" s="13" t="s">
        <v>58</v>
      </c>
      <c r="C38" s="14" t="s">
        <v>59</v>
      </c>
      <c r="D38" s="15">
        <v>0</v>
      </c>
      <c r="E38" s="15">
        <v>0</v>
      </c>
      <c r="F38" s="15">
        <v>154.80000000000001</v>
      </c>
      <c r="G38" s="15"/>
    </row>
    <row r="39" spans="1:7" ht="54.75" customHeight="1">
      <c r="A39" s="12" t="s">
        <v>38</v>
      </c>
      <c r="B39" s="13" t="s">
        <v>60</v>
      </c>
      <c r="C39" s="14" t="s">
        <v>61</v>
      </c>
      <c r="D39" s="15">
        <v>0</v>
      </c>
      <c r="E39" s="15">
        <v>0</v>
      </c>
      <c r="F39" s="15">
        <v>21.3</v>
      </c>
      <c r="G39" s="15"/>
    </row>
    <row r="40" spans="1:7" ht="39.75" customHeight="1">
      <c r="A40" s="12" t="s">
        <v>38</v>
      </c>
      <c r="B40" s="13" t="s">
        <v>62</v>
      </c>
      <c r="C40" s="14" t="s">
        <v>63</v>
      </c>
      <c r="D40" s="15">
        <v>0</v>
      </c>
      <c r="E40" s="15">
        <v>0</v>
      </c>
      <c r="F40" s="15">
        <v>-0.1</v>
      </c>
      <c r="G40" s="15"/>
    </row>
    <row r="41" spans="1:7" ht="83.25" customHeight="1">
      <c r="A41" s="12" t="s">
        <v>38</v>
      </c>
      <c r="B41" s="13" t="s">
        <v>64</v>
      </c>
      <c r="C41" s="14" t="s">
        <v>65</v>
      </c>
      <c r="D41" s="15">
        <v>2076.1999999999998</v>
      </c>
      <c r="E41" s="15">
        <v>6376.2</v>
      </c>
      <c r="F41" s="15">
        <v>6385.2</v>
      </c>
      <c r="G41" s="15">
        <f t="shared" si="0"/>
        <v>100.14114990119506</v>
      </c>
    </row>
    <row r="42" spans="1:7" ht="63.75" hidden="1">
      <c r="A42" s="12" t="s">
        <v>38</v>
      </c>
      <c r="B42" s="13" t="s">
        <v>297</v>
      </c>
      <c r="C42" s="14" t="s">
        <v>298</v>
      </c>
      <c r="D42" s="15">
        <v>0</v>
      </c>
      <c r="E42" s="15">
        <v>0</v>
      </c>
      <c r="F42" s="15">
        <v>0</v>
      </c>
      <c r="G42" s="15"/>
    </row>
    <row r="43" spans="1:7" ht="57.6" hidden="1" customHeight="1">
      <c r="A43" s="12" t="s">
        <v>38</v>
      </c>
      <c r="B43" s="13" t="s">
        <v>221</v>
      </c>
      <c r="C43" s="14" t="s">
        <v>222</v>
      </c>
      <c r="D43" s="15">
        <v>0</v>
      </c>
      <c r="E43" s="15">
        <v>0</v>
      </c>
      <c r="F43" s="15">
        <v>0</v>
      </c>
      <c r="G43" s="15"/>
    </row>
    <row r="44" spans="1:7" ht="41.45" hidden="1" customHeight="1">
      <c r="A44" s="12" t="s">
        <v>38</v>
      </c>
      <c r="B44" s="13" t="s">
        <v>225</v>
      </c>
      <c r="C44" s="14" t="s">
        <v>223</v>
      </c>
      <c r="D44" s="15"/>
      <c r="E44" s="15"/>
      <c r="F44" s="15">
        <v>0</v>
      </c>
      <c r="G44" s="15"/>
    </row>
    <row r="45" spans="1:7" ht="57.6" hidden="1" customHeight="1">
      <c r="A45" s="12" t="s">
        <v>38</v>
      </c>
      <c r="B45" s="13" t="s">
        <v>226</v>
      </c>
      <c r="C45" s="14" t="s">
        <v>224</v>
      </c>
      <c r="D45" s="15"/>
      <c r="E45" s="15"/>
      <c r="F45" s="15">
        <v>0</v>
      </c>
      <c r="G45" s="15"/>
    </row>
    <row r="46" spans="1:7" ht="85.5" customHeight="1">
      <c r="A46" s="12" t="s">
        <v>38</v>
      </c>
      <c r="B46" s="13" t="s">
        <v>424</v>
      </c>
      <c r="C46" s="39" t="s">
        <v>425</v>
      </c>
      <c r="D46" s="15">
        <v>47300</v>
      </c>
      <c r="E46" s="15">
        <v>39000</v>
      </c>
      <c r="F46" s="15">
        <v>33142.300000000003</v>
      </c>
      <c r="G46" s="15">
        <f t="shared" si="0"/>
        <v>84.980256410256416</v>
      </c>
    </row>
    <row r="47" spans="1:7" ht="70.150000000000006" customHeight="1">
      <c r="A47" s="12" t="s">
        <v>38</v>
      </c>
      <c r="B47" s="13" t="s">
        <v>510</v>
      </c>
      <c r="C47" s="39" t="s">
        <v>460</v>
      </c>
      <c r="D47" s="15">
        <v>0</v>
      </c>
      <c r="E47" s="15">
        <v>0</v>
      </c>
      <c r="F47" s="15">
        <v>58.6</v>
      </c>
      <c r="G47" s="15"/>
    </row>
    <row r="48" spans="1:7" ht="39.6" customHeight="1">
      <c r="A48" s="12" t="s">
        <v>38</v>
      </c>
      <c r="B48" s="13" t="s">
        <v>66</v>
      </c>
      <c r="C48" s="14" t="s">
        <v>67</v>
      </c>
      <c r="D48" s="15">
        <v>0</v>
      </c>
      <c r="E48" s="15">
        <v>0</v>
      </c>
      <c r="F48" s="15">
        <v>-44.9</v>
      </c>
      <c r="G48" s="15"/>
    </row>
    <row r="49" spans="1:7" ht="26.45" customHeight="1">
      <c r="A49" s="12" t="s">
        <v>38</v>
      </c>
      <c r="B49" s="13" t="s">
        <v>68</v>
      </c>
      <c r="C49" s="14" t="s">
        <v>69</v>
      </c>
      <c r="D49" s="15">
        <v>0</v>
      </c>
      <c r="E49" s="15">
        <v>0</v>
      </c>
      <c r="F49" s="15">
        <v>88.8</v>
      </c>
      <c r="G49" s="15"/>
    </row>
    <row r="50" spans="1:7" ht="26.45" hidden="1" customHeight="1">
      <c r="A50" s="12" t="s">
        <v>38</v>
      </c>
      <c r="B50" s="13" t="s">
        <v>398</v>
      </c>
      <c r="C50" s="14" t="s">
        <v>399</v>
      </c>
      <c r="D50" s="15">
        <v>0</v>
      </c>
      <c r="E50" s="15">
        <v>0</v>
      </c>
      <c r="F50" s="15">
        <v>0</v>
      </c>
      <c r="G50" s="15"/>
    </row>
    <row r="51" spans="1:7" ht="39.6" customHeight="1">
      <c r="A51" s="12" t="s">
        <v>38</v>
      </c>
      <c r="B51" s="13" t="s">
        <v>70</v>
      </c>
      <c r="C51" s="14" t="s">
        <v>71</v>
      </c>
      <c r="D51" s="15">
        <v>0</v>
      </c>
      <c r="E51" s="15">
        <v>0</v>
      </c>
      <c r="F51" s="15">
        <v>9.6</v>
      </c>
      <c r="G51" s="15"/>
    </row>
    <row r="52" spans="1:7" ht="33.6" hidden="1" customHeight="1">
      <c r="A52" s="12" t="s">
        <v>38</v>
      </c>
      <c r="B52" s="13" t="s">
        <v>72</v>
      </c>
      <c r="C52" s="14" t="s">
        <v>426</v>
      </c>
      <c r="D52" s="15">
        <v>0</v>
      </c>
      <c r="E52" s="15">
        <v>0</v>
      </c>
      <c r="F52" s="15">
        <v>0</v>
      </c>
      <c r="G52" s="15"/>
    </row>
    <row r="53" spans="1:7" ht="45" hidden="1" customHeight="1">
      <c r="A53" s="12" t="s">
        <v>38</v>
      </c>
      <c r="B53" s="13" t="s">
        <v>74</v>
      </c>
      <c r="C53" s="14" t="s">
        <v>75</v>
      </c>
      <c r="D53" s="15">
        <v>0</v>
      </c>
      <c r="E53" s="15">
        <v>0</v>
      </c>
      <c r="F53" s="15">
        <v>0</v>
      </c>
      <c r="G53" s="15"/>
    </row>
    <row r="54" spans="1:7" ht="45" hidden="1" customHeight="1">
      <c r="A54" s="12" t="s">
        <v>38</v>
      </c>
      <c r="B54" s="36" t="s">
        <v>427</v>
      </c>
      <c r="C54" s="24" t="s">
        <v>428</v>
      </c>
      <c r="D54" s="15">
        <v>0</v>
      </c>
      <c r="E54" s="15">
        <v>0</v>
      </c>
      <c r="F54" s="15">
        <v>0</v>
      </c>
      <c r="G54" s="15"/>
    </row>
    <row r="55" spans="1:7" ht="28.15" customHeight="1">
      <c r="A55" s="12" t="s">
        <v>38</v>
      </c>
      <c r="B55" s="13" t="s">
        <v>76</v>
      </c>
      <c r="C55" s="14" t="s">
        <v>77</v>
      </c>
      <c r="D55" s="15">
        <v>34</v>
      </c>
      <c r="E55" s="15">
        <v>34</v>
      </c>
      <c r="F55" s="15">
        <v>38.700000000000003</v>
      </c>
      <c r="G55" s="15">
        <f t="shared" si="0"/>
        <v>113.82352941176472</v>
      </c>
    </row>
    <row r="56" spans="1:7" s="4" customFormat="1" ht="18.600000000000001" customHeight="1">
      <c r="A56" s="12" t="s">
        <v>38</v>
      </c>
      <c r="B56" s="13" t="s">
        <v>78</v>
      </c>
      <c r="C56" s="14" t="s">
        <v>79</v>
      </c>
      <c r="D56" s="15">
        <v>0</v>
      </c>
      <c r="E56" s="15">
        <v>0</v>
      </c>
      <c r="F56" s="15">
        <v>1.2</v>
      </c>
      <c r="G56" s="15"/>
    </row>
    <row r="57" spans="1:7" s="4" customFormat="1" ht="34.15" hidden="1" customHeight="1">
      <c r="A57" s="12" t="s">
        <v>38</v>
      </c>
      <c r="B57" s="13" t="s">
        <v>80</v>
      </c>
      <c r="C57" s="14" t="s">
        <v>81</v>
      </c>
      <c r="D57" s="15"/>
      <c r="E57" s="15"/>
      <c r="F57" s="15">
        <v>0</v>
      </c>
      <c r="G57" s="15"/>
    </row>
    <row r="58" spans="1:7" ht="42" customHeight="1">
      <c r="A58" s="12" t="s">
        <v>38</v>
      </c>
      <c r="B58" s="13" t="s">
        <v>82</v>
      </c>
      <c r="C58" s="24" t="s">
        <v>83</v>
      </c>
      <c r="D58" s="15">
        <v>11620.1</v>
      </c>
      <c r="E58" s="15">
        <v>11620.1</v>
      </c>
      <c r="F58" s="15">
        <v>12183.3</v>
      </c>
      <c r="G58" s="15">
        <f t="shared" si="0"/>
        <v>104.84677412414693</v>
      </c>
    </row>
    <row r="59" spans="1:7" ht="30" customHeight="1">
      <c r="A59" s="12" t="s">
        <v>38</v>
      </c>
      <c r="B59" s="13" t="s">
        <v>84</v>
      </c>
      <c r="C59" s="24" t="s">
        <v>85</v>
      </c>
      <c r="D59" s="15">
        <v>0</v>
      </c>
      <c r="E59" s="15">
        <v>0</v>
      </c>
      <c r="F59" s="15">
        <v>71.099999999999994</v>
      </c>
      <c r="G59" s="15"/>
    </row>
    <row r="60" spans="1:7" ht="30" hidden="1" customHeight="1">
      <c r="A60" s="12" t="s">
        <v>38</v>
      </c>
      <c r="B60" s="13" t="s">
        <v>363</v>
      </c>
      <c r="C60" s="24" t="s">
        <v>73</v>
      </c>
      <c r="D60" s="15">
        <v>0</v>
      </c>
      <c r="E60" s="15">
        <v>0</v>
      </c>
      <c r="F60" s="15">
        <v>0</v>
      </c>
      <c r="G60" s="15"/>
    </row>
    <row r="61" spans="1:7" ht="52.9" customHeight="1">
      <c r="A61" s="12" t="s">
        <v>38</v>
      </c>
      <c r="B61" s="13" t="s">
        <v>86</v>
      </c>
      <c r="C61" s="14" t="s">
        <v>87</v>
      </c>
      <c r="D61" s="15">
        <v>9899</v>
      </c>
      <c r="E61" s="15">
        <v>15599</v>
      </c>
      <c r="F61" s="15">
        <v>15010.3</v>
      </c>
      <c r="G61" s="15">
        <f t="shared" si="0"/>
        <v>96.226040130777619</v>
      </c>
    </row>
    <row r="62" spans="1:7" ht="39.6" customHeight="1">
      <c r="A62" s="12" t="s">
        <v>38</v>
      </c>
      <c r="B62" s="13" t="s">
        <v>88</v>
      </c>
      <c r="C62" s="14" t="s">
        <v>89</v>
      </c>
      <c r="D62" s="15">
        <v>0</v>
      </c>
      <c r="E62" s="15">
        <v>0</v>
      </c>
      <c r="F62" s="15">
        <v>592.5</v>
      </c>
      <c r="G62" s="15"/>
    </row>
    <row r="63" spans="1:7" ht="38.25">
      <c r="A63" s="12" t="s">
        <v>38</v>
      </c>
      <c r="B63" s="13" t="s">
        <v>90</v>
      </c>
      <c r="C63" s="14" t="s">
        <v>91</v>
      </c>
      <c r="D63" s="15">
        <v>0</v>
      </c>
      <c r="E63" s="15">
        <v>0</v>
      </c>
      <c r="F63" s="15">
        <v>-0.5</v>
      </c>
      <c r="G63" s="15"/>
    </row>
    <row r="64" spans="1:7" ht="28.15" customHeight="1">
      <c r="A64" s="12" t="s">
        <v>38</v>
      </c>
      <c r="B64" s="13" t="s">
        <v>92</v>
      </c>
      <c r="C64" s="14" t="s">
        <v>93</v>
      </c>
      <c r="D64" s="15">
        <v>32860</v>
      </c>
      <c r="E64" s="15">
        <v>32860</v>
      </c>
      <c r="F64" s="15">
        <v>31266.5</v>
      </c>
      <c r="G64" s="15">
        <f t="shared" si="0"/>
        <v>95.150639074863051</v>
      </c>
    </row>
    <row r="65" spans="1:7" ht="19.149999999999999" customHeight="1">
      <c r="A65" s="12" t="s">
        <v>38</v>
      </c>
      <c r="B65" s="13" t="s">
        <v>94</v>
      </c>
      <c r="C65" s="14" t="s">
        <v>95</v>
      </c>
      <c r="D65" s="15">
        <v>0</v>
      </c>
      <c r="E65" s="15">
        <v>0</v>
      </c>
      <c r="F65" s="15">
        <v>445.1</v>
      </c>
      <c r="G65" s="15"/>
    </row>
    <row r="66" spans="1:7" ht="13.15" hidden="1" customHeight="1">
      <c r="A66" s="12" t="s">
        <v>38</v>
      </c>
      <c r="B66" s="13" t="s">
        <v>299</v>
      </c>
      <c r="C66" s="14" t="s">
        <v>300</v>
      </c>
      <c r="D66" s="15">
        <v>0</v>
      </c>
      <c r="E66" s="15">
        <v>0</v>
      </c>
      <c r="F66" s="15">
        <v>0</v>
      </c>
      <c r="G66" s="15"/>
    </row>
    <row r="67" spans="1:7" ht="26.45" hidden="1" customHeight="1">
      <c r="A67" s="12" t="s">
        <v>38</v>
      </c>
      <c r="B67" s="13" t="s">
        <v>96</v>
      </c>
      <c r="C67" s="14" t="s">
        <v>97</v>
      </c>
      <c r="D67" s="15">
        <v>0</v>
      </c>
      <c r="E67" s="15">
        <v>0</v>
      </c>
      <c r="F67" s="15">
        <v>0</v>
      </c>
      <c r="G67" s="15"/>
    </row>
    <row r="68" spans="1:7" ht="18.600000000000001" customHeight="1">
      <c r="A68" s="12" t="s">
        <v>38</v>
      </c>
      <c r="B68" s="13" t="s">
        <v>98</v>
      </c>
      <c r="C68" s="14" t="s">
        <v>99</v>
      </c>
      <c r="D68" s="15">
        <v>0</v>
      </c>
      <c r="E68" s="15">
        <v>0</v>
      </c>
      <c r="F68" s="15">
        <v>-0.1</v>
      </c>
      <c r="G68" s="15"/>
    </row>
    <row r="69" spans="1:7" ht="30" customHeight="1">
      <c r="A69" s="12" t="s">
        <v>38</v>
      </c>
      <c r="B69" s="13" t="s">
        <v>100</v>
      </c>
      <c r="C69" s="14" t="s">
        <v>101</v>
      </c>
      <c r="D69" s="15">
        <v>30400</v>
      </c>
      <c r="E69" s="15">
        <v>33400</v>
      </c>
      <c r="F69" s="15">
        <v>32476.1</v>
      </c>
      <c r="G69" s="15">
        <f t="shared" si="0"/>
        <v>97.233832335329339</v>
      </c>
    </row>
    <row r="70" spans="1:7" ht="19.149999999999999" customHeight="1">
      <c r="A70" s="12" t="s">
        <v>38</v>
      </c>
      <c r="B70" s="13" t="s">
        <v>102</v>
      </c>
      <c r="C70" s="14" t="s">
        <v>103</v>
      </c>
      <c r="D70" s="15">
        <v>0</v>
      </c>
      <c r="E70" s="15">
        <v>0</v>
      </c>
      <c r="F70" s="15">
        <v>1148.4000000000001</v>
      </c>
      <c r="G70" s="15"/>
    </row>
    <row r="71" spans="1:7" ht="15" hidden="1" customHeight="1">
      <c r="A71" s="12" t="s">
        <v>38</v>
      </c>
      <c r="B71" s="13" t="s">
        <v>227</v>
      </c>
      <c r="C71" s="14" t="s">
        <v>228</v>
      </c>
      <c r="D71" s="15">
        <v>0</v>
      </c>
      <c r="E71" s="15">
        <v>0</v>
      </c>
      <c r="F71" s="15">
        <v>0</v>
      </c>
      <c r="G71" s="15"/>
    </row>
    <row r="72" spans="1:7" ht="43.9" customHeight="1">
      <c r="A72" s="12" t="s">
        <v>38</v>
      </c>
      <c r="B72" s="13" t="s">
        <v>104</v>
      </c>
      <c r="C72" s="16" t="s">
        <v>105</v>
      </c>
      <c r="D72" s="15">
        <v>106100</v>
      </c>
      <c r="E72" s="15">
        <v>136581</v>
      </c>
      <c r="F72" s="15">
        <v>168656.1</v>
      </c>
      <c r="G72" s="15">
        <f t="shared" ref="G72:G133" si="2">F72/E72*100</f>
        <v>123.48430601621017</v>
      </c>
    </row>
    <row r="73" spans="1:7" ht="30.6" customHeight="1">
      <c r="A73" s="12" t="s">
        <v>38</v>
      </c>
      <c r="B73" s="13" t="s">
        <v>106</v>
      </c>
      <c r="C73" s="16" t="s">
        <v>107</v>
      </c>
      <c r="D73" s="15">
        <v>0</v>
      </c>
      <c r="E73" s="15">
        <v>0</v>
      </c>
      <c r="F73" s="15">
        <v>530</v>
      </c>
      <c r="G73" s="15"/>
    </row>
    <row r="74" spans="1:7" ht="43.9" customHeight="1">
      <c r="A74" s="12" t="s">
        <v>38</v>
      </c>
      <c r="B74" s="13" t="s">
        <v>108</v>
      </c>
      <c r="C74" s="16" t="s">
        <v>109</v>
      </c>
      <c r="D74" s="15">
        <v>0</v>
      </c>
      <c r="E74" s="15">
        <v>0</v>
      </c>
      <c r="F74" s="15">
        <v>13.9</v>
      </c>
      <c r="G74" s="15"/>
    </row>
    <row r="75" spans="1:7" ht="30" hidden="1" customHeight="1">
      <c r="A75" s="12" t="s">
        <v>38</v>
      </c>
      <c r="B75" s="13" t="s">
        <v>429</v>
      </c>
      <c r="C75" s="24" t="s">
        <v>430</v>
      </c>
      <c r="D75" s="15">
        <v>0</v>
      </c>
      <c r="E75" s="15">
        <v>0</v>
      </c>
      <c r="F75" s="15">
        <v>0</v>
      </c>
      <c r="G75" s="15"/>
    </row>
    <row r="76" spans="1:7" ht="51">
      <c r="A76" s="12" t="s">
        <v>38</v>
      </c>
      <c r="B76" s="13" t="s">
        <v>110</v>
      </c>
      <c r="C76" s="16" t="s">
        <v>111</v>
      </c>
      <c r="D76" s="15">
        <v>4618</v>
      </c>
      <c r="E76" s="15">
        <v>4618</v>
      </c>
      <c r="F76" s="15">
        <v>4382</v>
      </c>
      <c r="G76" s="15">
        <f t="shared" si="2"/>
        <v>94.889562581203975</v>
      </c>
    </row>
    <row r="77" spans="1:7" ht="28.5" customHeight="1">
      <c r="A77" s="12" t="s">
        <v>38</v>
      </c>
      <c r="B77" s="13" t="s">
        <v>112</v>
      </c>
      <c r="C77" s="16" t="s">
        <v>113</v>
      </c>
      <c r="D77" s="15">
        <v>0</v>
      </c>
      <c r="E77" s="15">
        <v>0</v>
      </c>
      <c r="F77" s="15">
        <v>239</v>
      </c>
      <c r="G77" s="15"/>
    </row>
    <row r="78" spans="1:7" ht="43.5" customHeight="1">
      <c r="A78" s="12" t="s">
        <v>38</v>
      </c>
      <c r="B78" s="13" t="s">
        <v>114</v>
      </c>
      <c r="C78" s="16" t="s">
        <v>115</v>
      </c>
      <c r="D78" s="15">
        <v>0</v>
      </c>
      <c r="E78" s="15">
        <v>0</v>
      </c>
      <c r="F78" s="15">
        <v>-0.8</v>
      </c>
      <c r="G78" s="15"/>
    </row>
    <row r="79" spans="1:7" ht="38.25">
      <c r="A79" s="12" t="s">
        <v>38</v>
      </c>
      <c r="B79" s="13" t="s">
        <v>559</v>
      </c>
      <c r="C79" s="16" t="s">
        <v>558</v>
      </c>
      <c r="D79" s="15">
        <v>0</v>
      </c>
      <c r="E79" s="15">
        <v>0</v>
      </c>
      <c r="F79" s="15">
        <v>18.600000000000001</v>
      </c>
      <c r="G79" s="15"/>
    </row>
    <row r="80" spans="1:7" ht="52.9" hidden="1" customHeight="1">
      <c r="A80" s="12" t="s">
        <v>38</v>
      </c>
      <c r="B80" s="13" t="s">
        <v>116</v>
      </c>
      <c r="C80" s="14" t="s">
        <v>117</v>
      </c>
      <c r="D80" s="15">
        <v>0</v>
      </c>
      <c r="E80" s="15">
        <v>0</v>
      </c>
      <c r="F80" s="15">
        <v>0</v>
      </c>
      <c r="G80" s="15"/>
    </row>
    <row r="81" spans="1:7" ht="45" customHeight="1">
      <c r="A81" s="12" t="s">
        <v>38</v>
      </c>
      <c r="B81" s="36" t="s">
        <v>442</v>
      </c>
      <c r="C81" s="24" t="s">
        <v>431</v>
      </c>
      <c r="D81" s="15">
        <v>18870</v>
      </c>
      <c r="E81" s="15">
        <v>20370</v>
      </c>
      <c r="F81" s="15">
        <v>22889.7</v>
      </c>
      <c r="G81" s="15">
        <f t="shared" si="2"/>
        <v>112.36966126656849</v>
      </c>
    </row>
    <row r="82" spans="1:7" ht="52.9" customHeight="1">
      <c r="A82" s="12" t="s">
        <v>38</v>
      </c>
      <c r="B82" s="36" t="s">
        <v>443</v>
      </c>
      <c r="C82" s="24" t="s">
        <v>432</v>
      </c>
      <c r="D82" s="15">
        <v>0</v>
      </c>
      <c r="E82" s="15">
        <v>0</v>
      </c>
      <c r="F82" s="15">
        <v>1160.9000000000001</v>
      </c>
      <c r="G82" s="15"/>
    </row>
    <row r="83" spans="1:7" ht="43.15" customHeight="1">
      <c r="A83" s="12" t="s">
        <v>38</v>
      </c>
      <c r="B83" s="13" t="s">
        <v>419</v>
      </c>
      <c r="C83" s="14" t="s">
        <v>418</v>
      </c>
      <c r="D83" s="15">
        <v>0</v>
      </c>
      <c r="E83" s="15">
        <v>0</v>
      </c>
      <c r="F83" s="15">
        <v>-8.3000000000000007</v>
      </c>
      <c r="G83" s="15"/>
    </row>
    <row r="84" spans="1:7" s="4" customFormat="1" ht="93.75" customHeight="1">
      <c r="A84" s="12" t="s">
        <v>38</v>
      </c>
      <c r="B84" s="13" t="s">
        <v>296</v>
      </c>
      <c r="C84" s="14" t="s">
        <v>295</v>
      </c>
      <c r="D84" s="15">
        <v>35</v>
      </c>
      <c r="E84" s="15">
        <v>35</v>
      </c>
      <c r="F84" s="15">
        <v>0</v>
      </c>
      <c r="G84" s="15">
        <f t="shared" si="2"/>
        <v>0</v>
      </c>
    </row>
    <row r="85" spans="1:7" ht="53.25" customHeight="1">
      <c r="A85" s="12" t="s">
        <v>38</v>
      </c>
      <c r="B85" s="13" t="s">
        <v>302</v>
      </c>
      <c r="C85" s="14" t="s">
        <v>301</v>
      </c>
      <c r="D85" s="15">
        <v>80</v>
      </c>
      <c r="E85" s="15">
        <v>80</v>
      </c>
      <c r="F85" s="15">
        <v>-38</v>
      </c>
      <c r="G85" s="15">
        <f t="shared" si="2"/>
        <v>-47.5</v>
      </c>
    </row>
    <row r="86" spans="1:7" s="11" customFormat="1" ht="13.15" customHeight="1">
      <c r="A86" s="7" t="s">
        <v>118</v>
      </c>
      <c r="B86" s="13" t="s">
        <v>21</v>
      </c>
      <c r="C86" s="9" t="s">
        <v>119</v>
      </c>
      <c r="D86" s="10">
        <f>SUM(D87:D87)</f>
        <v>0</v>
      </c>
      <c r="E86" s="10">
        <f>SUM(E87:E87)</f>
        <v>0</v>
      </c>
      <c r="F86" s="10">
        <f>SUM(F87:F87)</f>
        <v>137.4</v>
      </c>
      <c r="G86" s="10"/>
    </row>
    <row r="87" spans="1:7" s="22" customFormat="1" ht="93.75" customHeight="1">
      <c r="A87" s="12" t="s">
        <v>118</v>
      </c>
      <c r="B87" s="18" t="s">
        <v>296</v>
      </c>
      <c r="C87" s="19" t="s">
        <v>295</v>
      </c>
      <c r="D87" s="15">
        <v>0</v>
      </c>
      <c r="E87" s="15">
        <v>0</v>
      </c>
      <c r="F87" s="17">
        <v>137.4</v>
      </c>
      <c r="G87" s="17"/>
    </row>
    <row r="88" spans="1:7" s="11" customFormat="1" ht="13.15" customHeight="1">
      <c r="A88" s="7" t="s">
        <v>122</v>
      </c>
      <c r="B88" s="13" t="s">
        <v>21</v>
      </c>
      <c r="C88" s="9" t="s">
        <v>123</v>
      </c>
      <c r="D88" s="10">
        <f>SUM(D89:D89)</f>
        <v>0</v>
      </c>
      <c r="E88" s="10">
        <f>SUM(E89:E89)</f>
        <v>0</v>
      </c>
      <c r="F88" s="10">
        <f>SUM(F89:F89)</f>
        <v>-5</v>
      </c>
      <c r="G88" s="10"/>
    </row>
    <row r="89" spans="1:7" ht="95.25" customHeight="1">
      <c r="A89" s="12" t="s">
        <v>122</v>
      </c>
      <c r="B89" s="13" t="s">
        <v>296</v>
      </c>
      <c r="C89" s="14" t="s">
        <v>295</v>
      </c>
      <c r="D89" s="15">
        <v>0</v>
      </c>
      <c r="E89" s="15">
        <v>0</v>
      </c>
      <c r="F89" s="15">
        <v>-5</v>
      </c>
      <c r="G89" s="15"/>
    </row>
    <row r="90" spans="1:7">
      <c r="A90" s="25" t="s">
        <v>455</v>
      </c>
      <c r="B90" s="20"/>
      <c r="C90" s="32" t="s">
        <v>540</v>
      </c>
      <c r="D90" s="21">
        <f>SUM(D91:D100)</f>
        <v>77.099999999999994</v>
      </c>
      <c r="E90" s="21">
        <f>SUM(E91:E100)</f>
        <v>77.099999999999994</v>
      </c>
      <c r="F90" s="21">
        <f>SUM(F91:F101)</f>
        <v>105.1</v>
      </c>
      <c r="G90" s="21">
        <f t="shared" si="2"/>
        <v>136.3164721141375</v>
      </c>
    </row>
    <row r="91" spans="1:7" ht="84" customHeight="1">
      <c r="A91" s="12" t="s">
        <v>455</v>
      </c>
      <c r="B91" s="13" t="s">
        <v>310</v>
      </c>
      <c r="C91" s="14" t="s">
        <v>309</v>
      </c>
      <c r="D91" s="15">
        <v>19.3</v>
      </c>
      <c r="E91" s="15">
        <v>19.3</v>
      </c>
      <c r="F91" s="15">
        <v>28.2</v>
      </c>
      <c r="G91" s="15">
        <f t="shared" si="2"/>
        <v>146.11398963730568</v>
      </c>
    </row>
    <row r="92" spans="1:7" ht="85.5" customHeight="1">
      <c r="A92" s="12" t="s">
        <v>455</v>
      </c>
      <c r="B92" s="13" t="s">
        <v>547</v>
      </c>
      <c r="C92" s="14" t="s">
        <v>548</v>
      </c>
      <c r="D92" s="15">
        <v>0</v>
      </c>
      <c r="E92" s="15">
        <v>0</v>
      </c>
      <c r="F92" s="15">
        <v>0.5</v>
      </c>
      <c r="G92" s="15"/>
    </row>
    <row r="93" spans="1:7" ht="95.25" customHeight="1">
      <c r="A93" s="12" t="s">
        <v>455</v>
      </c>
      <c r="B93" s="13" t="s">
        <v>514</v>
      </c>
      <c r="C93" s="14" t="s">
        <v>513</v>
      </c>
      <c r="D93" s="15">
        <v>0.1</v>
      </c>
      <c r="E93" s="15">
        <v>0.1</v>
      </c>
      <c r="F93" s="15">
        <v>0</v>
      </c>
      <c r="G93" s="15">
        <f t="shared" si="2"/>
        <v>0</v>
      </c>
    </row>
    <row r="94" spans="1:7" ht="69" customHeight="1">
      <c r="A94" s="12" t="s">
        <v>455</v>
      </c>
      <c r="B94" s="13" t="s">
        <v>325</v>
      </c>
      <c r="C94" s="14" t="s">
        <v>321</v>
      </c>
      <c r="D94" s="15">
        <v>8.3000000000000007</v>
      </c>
      <c r="E94" s="15">
        <v>8.3000000000000007</v>
      </c>
      <c r="F94" s="15">
        <v>22.2</v>
      </c>
      <c r="G94" s="15">
        <f t="shared" si="2"/>
        <v>267.46987951807222</v>
      </c>
    </row>
    <row r="95" spans="1:7" ht="69" customHeight="1">
      <c r="A95" s="12" t="s">
        <v>455</v>
      </c>
      <c r="B95" s="13" t="s">
        <v>326</v>
      </c>
      <c r="C95" s="14" t="s">
        <v>322</v>
      </c>
      <c r="D95" s="15">
        <v>6.8</v>
      </c>
      <c r="E95" s="15">
        <v>6.8</v>
      </c>
      <c r="F95" s="15">
        <v>2.5</v>
      </c>
      <c r="G95" s="15">
        <f t="shared" si="2"/>
        <v>36.764705882352942</v>
      </c>
    </row>
    <row r="96" spans="1:7" ht="69" customHeight="1">
      <c r="A96" s="12" t="s">
        <v>455</v>
      </c>
      <c r="B96" s="13" t="s">
        <v>312</v>
      </c>
      <c r="C96" s="14" t="s">
        <v>311</v>
      </c>
      <c r="D96" s="15">
        <v>0.4</v>
      </c>
      <c r="E96" s="15">
        <v>0.4</v>
      </c>
      <c r="F96" s="15">
        <v>0.2</v>
      </c>
      <c r="G96" s="15">
        <f t="shared" si="2"/>
        <v>50</v>
      </c>
    </row>
    <row r="97" spans="1:7" ht="55.5" customHeight="1">
      <c r="A97" s="12" t="s">
        <v>455</v>
      </c>
      <c r="B97" s="13" t="s">
        <v>367</v>
      </c>
      <c r="C97" s="14" t="s">
        <v>366</v>
      </c>
      <c r="D97" s="15">
        <v>0.7</v>
      </c>
      <c r="E97" s="15">
        <v>0.7</v>
      </c>
      <c r="F97" s="15">
        <v>2.5</v>
      </c>
      <c r="G97" s="15">
        <f t="shared" si="2"/>
        <v>357.14285714285717</v>
      </c>
    </row>
    <row r="98" spans="1:7" ht="68.25" customHeight="1">
      <c r="A98" s="12" t="s">
        <v>455</v>
      </c>
      <c r="B98" s="13" t="s">
        <v>314</v>
      </c>
      <c r="C98" s="14" t="s">
        <v>313</v>
      </c>
      <c r="D98" s="15">
        <v>0.5</v>
      </c>
      <c r="E98" s="15">
        <v>0.5</v>
      </c>
      <c r="F98" s="15">
        <v>0</v>
      </c>
      <c r="G98" s="15">
        <f t="shared" si="2"/>
        <v>0</v>
      </c>
    </row>
    <row r="99" spans="1:7" ht="57" customHeight="1">
      <c r="A99" s="12" t="s">
        <v>455</v>
      </c>
      <c r="B99" s="13" t="s">
        <v>393</v>
      </c>
      <c r="C99" s="14" t="s">
        <v>391</v>
      </c>
      <c r="D99" s="15">
        <v>0</v>
      </c>
      <c r="E99" s="15">
        <v>0</v>
      </c>
      <c r="F99" s="15">
        <v>1</v>
      </c>
      <c r="G99" s="15"/>
    </row>
    <row r="100" spans="1:7" ht="66.75" customHeight="1">
      <c r="A100" s="12" t="s">
        <v>455</v>
      </c>
      <c r="B100" s="13" t="s">
        <v>317</v>
      </c>
      <c r="C100" s="14" t="s">
        <v>315</v>
      </c>
      <c r="D100" s="15">
        <v>41</v>
      </c>
      <c r="E100" s="15">
        <v>41</v>
      </c>
      <c r="F100" s="15">
        <v>47</v>
      </c>
      <c r="G100" s="15">
        <f t="shared" si="2"/>
        <v>114.63414634146341</v>
      </c>
    </row>
    <row r="101" spans="1:7" ht="67.5" customHeight="1">
      <c r="A101" s="12" t="s">
        <v>455</v>
      </c>
      <c r="B101" s="13" t="s">
        <v>318</v>
      </c>
      <c r="C101" s="14" t="s">
        <v>316</v>
      </c>
      <c r="D101" s="15">
        <v>0</v>
      </c>
      <c r="E101" s="15">
        <v>0</v>
      </c>
      <c r="F101" s="15">
        <v>1</v>
      </c>
      <c r="G101" s="15"/>
    </row>
    <row r="102" spans="1:7" ht="25.5">
      <c r="A102" s="25" t="s">
        <v>229</v>
      </c>
      <c r="B102" s="20"/>
      <c r="C102" s="32" t="s">
        <v>125</v>
      </c>
      <c r="D102" s="21">
        <v>0</v>
      </c>
      <c r="E102" s="21">
        <f>SUM(E104:E105)</f>
        <v>0</v>
      </c>
      <c r="F102" s="21">
        <f>SUM(F103:F105)</f>
        <v>351.79999999999995</v>
      </c>
      <c r="G102" s="21"/>
    </row>
    <row r="103" spans="1:7" ht="71.25" customHeight="1">
      <c r="A103" s="12" t="s">
        <v>229</v>
      </c>
      <c r="B103" s="33" t="s">
        <v>318</v>
      </c>
      <c r="C103" s="34" t="s">
        <v>316</v>
      </c>
      <c r="D103" s="17">
        <v>0</v>
      </c>
      <c r="E103" s="17">
        <v>0</v>
      </c>
      <c r="F103" s="17">
        <v>42.9</v>
      </c>
      <c r="G103" s="17"/>
    </row>
    <row r="104" spans="1:7" ht="40.15" hidden="1" customHeight="1">
      <c r="A104" s="12" t="s">
        <v>229</v>
      </c>
      <c r="B104" s="33" t="s">
        <v>305</v>
      </c>
      <c r="C104" s="34" t="s">
        <v>303</v>
      </c>
      <c r="D104" s="15">
        <v>0</v>
      </c>
      <c r="E104" s="15">
        <v>0</v>
      </c>
      <c r="F104" s="15">
        <v>0</v>
      </c>
      <c r="G104" s="15"/>
    </row>
    <row r="105" spans="1:7" ht="68.25" customHeight="1">
      <c r="A105" s="12" t="s">
        <v>229</v>
      </c>
      <c r="B105" s="33" t="s">
        <v>306</v>
      </c>
      <c r="C105" s="34" t="s">
        <v>304</v>
      </c>
      <c r="D105" s="15">
        <v>0</v>
      </c>
      <c r="E105" s="15">
        <v>0</v>
      </c>
      <c r="F105" s="15">
        <v>308.89999999999998</v>
      </c>
      <c r="G105" s="15"/>
    </row>
    <row r="106" spans="1:7" s="11" customFormat="1" ht="30.6" hidden="1" customHeight="1">
      <c r="A106" s="7" t="s">
        <v>124</v>
      </c>
      <c r="B106" s="20"/>
      <c r="C106" s="9" t="s">
        <v>125</v>
      </c>
      <c r="D106" s="10">
        <f>D107</f>
        <v>0</v>
      </c>
      <c r="E106" s="10">
        <f t="shared" ref="E106:F106" si="3">E107</f>
        <v>0</v>
      </c>
      <c r="F106" s="10">
        <f t="shared" si="3"/>
        <v>0</v>
      </c>
      <c r="G106" s="10"/>
    </row>
    <row r="107" spans="1:7" ht="45" hidden="1" customHeight="1">
      <c r="A107" s="12" t="s">
        <v>124</v>
      </c>
      <c r="B107" s="13" t="s">
        <v>201</v>
      </c>
      <c r="C107" s="14" t="s">
        <v>37</v>
      </c>
      <c r="D107" s="15">
        <v>0</v>
      </c>
      <c r="E107" s="15">
        <v>0</v>
      </c>
      <c r="F107" s="15">
        <v>0</v>
      </c>
      <c r="G107" s="15"/>
    </row>
    <row r="108" spans="1:7">
      <c r="A108" s="25" t="s">
        <v>410</v>
      </c>
      <c r="B108" s="20"/>
      <c r="C108" s="32" t="s">
        <v>411</v>
      </c>
      <c r="D108" s="21">
        <f>D109</f>
        <v>0</v>
      </c>
      <c r="E108" s="21">
        <f t="shared" ref="E108" si="4">E109</f>
        <v>0</v>
      </c>
      <c r="F108" s="21">
        <f>F109+F110</f>
        <v>95</v>
      </c>
      <c r="G108" s="21"/>
    </row>
    <row r="109" spans="1:7" ht="68.25" customHeight="1">
      <c r="A109" s="12" t="s">
        <v>410</v>
      </c>
      <c r="B109" s="13" t="s">
        <v>511</v>
      </c>
      <c r="C109" s="14" t="s">
        <v>508</v>
      </c>
      <c r="D109" s="15">
        <v>0</v>
      </c>
      <c r="E109" s="15">
        <v>0</v>
      </c>
      <c r="F109" s="15">
        <v>50</v>
      </c>
      <c r="G109" s="15"/>
    </row>
    <row r="110" spans="1:7" ht="68.25" customHeight="1">
      <c r="A110" s="12" t="s">
        <v>410</v>
      </c>
      <c r="B110" s="13" t="s">
        <v>512</v>
      </c>
      <c r="C110" s="14" t="s">
        <v>509</v>
      </c>
      <c r="D110" s="15">
        <v>0</v>
      </c>
      <c r="E110" s="15">
        <v>0</v>
      </c>
      <c r="F110" s="15">
        <v>45</v>
      </c>
      <c r="G110" s="15"/>
    </row>
    <row r="111" spans="1:7" hidden="1">
      <c r="A111" s="25" t="s">
        <v>364</v>
      </c>
      <c r="B111" s="20"/>
      <c r="C111" s="32" t="s">
        <v>365</v>
      </c>
      <c r="D111" s="21">
        <f>D112</f>
        <v>0</v>
      </c>
      <c r="E111" s="21">
        <f>E112</f>
        <v>0</v>
      </c>
      <c r="F111" s="21">
        <f>F112</f>
        <v>0</v>
      </c>
      <c r="G111" s="21"/>
    </row>
    <row r="112" spans="1:7" ht="45" hidden="1" customHeight="1">
      <c r="A112" s="12" t="s">
        <v>364</v>
      </c>
      <c r="B112" s="33" t="s">
        <v>305</v>
      </c>
      <c r="C112" s="34" t="s">
        <v>303</v>
      </c>
      <c r="D112" s="15">
        <v>0</v>
      </c>
      <c r="E112" s="15">
        <v>0</v>
      </c>
      <c r="F112" s="15">
        <v>0</v>
      </c>
      <c r="G112" s="15"/>
    </row>
    <row r="113" spans="1:7" ht="16.899999999999999" customHeight="1">
      <c r="A113" s="7" t="s">
        <v>126</v>
      </c>
      <c r="B113" s="13"/>
      <c r="C113" s="9" t="s">
        <v>127</v>
      </c>
      <c r="D113" s="10">
        <f>SUM(D114:D121)</f>
        <v>208.6</v>
      </c>
      <c r="E113" s="10">
        <f t="shared" ref="E113:F113" si="5">SUM(E114:E121)</f>
        <v>208.6</v>
      </c>
      <c r="F113" s="10">
        <f t="shared" si="5"/>
        <v>428.1</v>
      </c>
      <c r="G113" s="10">
        <f t="shared" si="2"/>
        <v>205.22531160115057</v>
      </c>
    </row>
    <row r="114" spans="1:7" ht="79.5" customHeight="1">
      <c r="A114" s="23" t="s">
        <v>126</v>
      </c>
      <c r="B114" s="13" t="s">
        <v>454</v>
      </c>
      <c r="C114" s="14" t="s">
        <v>453</v>
      </c>
      <c r="D114" s="17">
        <v>6.2</v>
      </c>
      <c r="E114" s="17">
        <v>6.2</v>
      </c>
      <c r="F114" s="17">
        <v>0</v>
      </c>
      <c r="G114" s="17">
        <f t="shared" si="2"/>
        <v>0</v>
      </c>
    </row>
    <row r="115" spans="1:7" ht="40.5" customHeight="1">
      <c r="A115" s="12" t="s">
        <v>126</v>
      </c>
      <c r="B115" s="13" t="s">
        <v>308</v>
      </c>
      <c r="C115" s="14" t="s">
        <v>307</v>
      </c>
      <c r="D115" s="15">
        <v>3.1</v>
      </c>
      <c r="E115" s="15">
        <v>3.1</v>
      </c>
      <c r="F115" s="15">
        <v>81.5</v>
      </c>
      <c r="G115" s="15">
        <f t="shared" si="2"/>
        <v>2629.0322580645161</v>
      </c>
    </row>
    <row r="116" spans="1:7" ht="41.25" customHeight="1">
      <c r="A116" s="12" t="s">
        <v>126</v>
      </c>
      <c r="B116" s="13" t="s">
        <v>377</v>
      </c>
      <c r="C116" s="14" t="s">
        <v>375</v>
      </c>
      <c r="D116" s="15">
        <v>143.69999999999999</v>
      </c>
      <c r="E116" s="15">
        <v>143.69999999999999</v>
      </c>
      <c r="F116" s="15">
        <v>225</v>
      </c>
      <c r="G116" s="15">
        <f t="shared" si="2"/>
        <v>156.57620041753654</v>
      </c>
    </row>
    <row r="117" spans="1:7" ht="123" customHeight="1">
      <c r="A117" s="12" t="s">
        <v>126</v>
      </c>
      <c r="B117" s="13" t="s">
        <v>330</v>
      </c>
      <c r="C117" s="14" t="s">
        <v>329</v>
      </c>
      <c r="D117" s="15">
        <v>20.6</v>
      </c>
      <c r="E117" s="15">
        <v>20.6</v>
      </c>
      <c r="F117" s="15">
        <v>0</v>
      </c>
      <c r="G117" s="15">
        <f t="shared" si="2"/>
        <v>0</v>
      </c>
    </row>
    <row r="118" spans="1:7" ht="71.25" customHeight="1">
      <c r="A118" s="12" t="s">
        <v>126</v>
      </c>
      <c r="B118" s="13" t="s">
        <v>389</v>
      </c>
      <c r="C118" s="14" t="s">
        <v>388</v>
      </c>
      <c r="D118" s="15">
        <v>22.9</v>
      </c>
      <c r="E118" s="15">
        <v>22.9</v>
      </c>
      <c r="F118" s="15">
        <v>9</v>
      </c>
      <c r="G118" s="15">
        <f t="shared" si="2"/>
        <v>39.301310043668124</v>
      </c>
    </row>
    <row r="119" spans="1:7" ht="111" customHeight="1">
      <c r="A119" s="12" t="s">
        <v>126</v>
      </c>
      <c r="B119" s="13" t="s">
        <v>392</v>
      </c>
      <c r="C119" s="14" t="s">
        <v>390</v>
      </c>
      <c r="D119" s="15">
        <v>0</v>
      </c>
      <c r="E119" s="15">
        <v>0</v>
      </c>
      <c r="F119" s="15">
        <v>6.5</v>
      </c>
      <c r="G119" s="15"/>
    </row>
    <row r="120" spans="1:7" ht="69.75" customHeight="1">
      <c r="A120" s="12" t="s">
        <v>126</v>
      </c>
      <c r="B120" s="13" t="s">
        <v>318</v>
      </c>
      <c r="C120" s="14" t="s">
        <v>316</v>
      </c>
      <c r="D120" s="15">
        <v>12.1</v>
      </c>
      <c r="E120" s="15">
        <v>12.1</v>
      </c>
      <c r="F120" s="15">
        <v>104</v>
      </c>
      <c r="G120" s="15">
        <f t="shared" si="2"/>
        <v>859.50413223140492</v>
      </c>
    </row>
    <row r="121" spans="1:7" ht="41.25" customHeight="1">
      <c r="A121" s="12" t="s">
        <v>126</v>
      </c>
      <c r="B121" s="13" t="s">
        <v>305</v>
      </c>
      <c r="C121" s="14" t="s">
        <v>303</v>
      </c>
      <c r="D121" s="15">
        <v>0</v>
      </c>
      <c r="E121" s="15">
        <v>0</v>
      </c>
      <c r="F121" s="15">
        <v>2.1</v>
      </c>
      <c r="G121" s="15"/>
    </row>
    <row r="122" spans="1:7" s="11" customFormat="1" ht="13.15" hidden="1" customHeight="1">
      <c r="A122" s="7" t="s">
        <v>128</v>
      </c>
      <c r="B122" s="13" t="s">
        <v>21</v>
      </c>
      <c r="C122" s="9" t="s">
        <v>129</v>
      </c>
      <c r="D122" s="10">
        <f t="shared" ref="D122:F122" si="6">D123</f>
        <v>0</v>
      </c>
      <c r="E122" s="10">
        <f t="shared" si="6"/>
        <v>0</v>
      </c>
      <c r="F122" s="10">
        <f t="shared" si="6"/>
        <v>0</v>
      </c>
      <c r="G122" s="10"/>
    </row>
    <row r="123" spans="1:7" ht="27" hidden="1" customHeight="1">
      <c r="A123" s="12" t="s">
        <v>128</v>
      </c>
      <c r="B123" s="13" t="s">
        <v>120</v>
      </c>
      <c r="C123" s="14" t="s">
        <v>121</v>
      </c>
      <c r="D123" s="15">
        <v>0</v>
      </c>
      <c r="E123" s="15"/>
      <c r="F123" s="15">
        <v>0</v>
      </c>
      <c r="G123" s="15"/>
    </row>
    <row r="124" spans="1:7" hidden="1">
      <c r="A124" s="25" t="s">
        <v>231</v>
      </c>
      <c r="B124" s="20"/>
      <c r="C124" s="32" t="s">
        <v>230</v>
      </c>
      <c r="D124" s="21">
        <f>D125</f>
        <v>0</v>
      </c>
      <c r="E124" s="21">
        <f t="shared" ref="E124:F124" si="7">E125</f>
        <v>0</v>
      </c>
      <c r="F124" s="21">
        <f t="shared" si="7"/>
        <v>0</v>
      </c>
      <c r="G124" s="21"/>
    </row>
    <row r="125" spans="1:7" ht="27" hidden="1" customHeight="1">
      <c r="A125" s="12" t="s">
        <v>231</v>
      </c>
      <c r="B125" s="13" t="s">
        <v>120</v>
      </c>
      <c r="C125" s="14" t="s">
        <v>121</v>
      </c>
      <c r="D125" s="15">
        <v>0</v>
      </c>
      <c r="E125" s="15">
        <v>0</v>
      </c>
      <c r="F125" s="15">
        <v>0</v>
      </c>
      <c r="G125" s="15"/>
    </row>
    <row r="126" spans="1:7" hidden="1">
      <c r="A126" s="25" t="s">
        <v>440</v>
      </c>
      <c r="B126" s="20"/>
      <c r="C126" s="32" t="s">
        <v>441</v>
      </c>
      <c r="D126" s="21">
        <v>0</v>
      </c>
      <c r="E126" s="21">
        <v>0</v>
      </c>
      <c r="F126" s="21">
        <f>F127</f>
        <v>0</v>
      </c>
      <c r="G126" s="21"/>
    </row>
    <row r="127" spans="1:7" ht="63.75" hidden="1">
      <c r="A127" s="23" t="s">
        <v>440</v>
      </c>
      <c r="B127" s="13" t="s">
        <v>400</v>
      </c>
      <c r="C127" s="14" t="s">
        <v>401</v>
      </c>
      <c r="D127" s="15">
        <v>0</v>
      </c>
      <c r="E127" s="15">
        <v>0</v>
      </c>
      <c r="F127" s="15">
        <v>0</v>
      </c>
      <c r="G127" s="15"/>
    </row>
    <row r="128" spans="1:7">
      <c r="A128" s="25" t="s">
        <v>282</v>
      </c>
      <c r="B128" s="20"/>
      <c r="C128" s="32" t="s">
        <v>281</v>
      </c>
      <c r="D128" s="21">
        <f>SUM(D129:D183)</f>
        <v>1996.6</v>
      </c>
      <c r="E128" s="21">
        <f>SUM(E129:E183)</f>
        <v>1996.6</v>
      </c>
      <c r="F128" s="21">
        <f>SUM(F129:F184)</f>
        <v>2566.4</v>
      </c>
      <c r="G128" s="21">
        <f t="shared" si="2"/>
        <v>128.53851547630975</v>
      </c>
    </row>
    <row r="129" spans="1:7" ht="82.5" customHeight="1">
      <c r="A129" s="23" t="s">
        <v>282</v>
      </c>
      <c r="B129" s="48" t="s">
        <v>310</v>
      </c>
      <c r="C129" s="46" t="s">
        <v>309</v>
      </c>
      <c r="D129" s="17">
        <v>0</v>
      </c>
      <c r="E129" s="17">
        <v>0</v>
      </c>
      <c r="F129" s="17">
        <v>10</v>
      </c>
      <c r="G129" s="17"/>
    </row>
    <row r="130" spans="1:7" ht="57" customHeight="1">
      <c r="A130" s="23" t="s">
        <v>282</v>
      </c>
      <c r="B130" s="49" t="s">
        <v>400</v>
      </c>
      <c r="C130" s="47" t="s">
        <v>401</v>
      </c>
      <c r="D130" s="17">
        <v>0.7</v>
      </c>
      <c r="E130" s="17">
        <v>0.7</v>
      </c>
      <c r="F130" s="17">
        <v>57.1</v>
      </c>
      <c r="G130" s="17">
        <f t="shared" si="2"/>
        <v>8157.1428571428587</v>
      </c>
    </row>
    <row r="131" spans="1:7" ht="63.75" hidden="1">
      <c r="A131" s="23" t="s">
        <v>282</v>
      </c>
      <c r="B131" s="13" t="s">
        <v>278</v>
      </c>
      <c r="C131" s="14" t="s">
        <v>275</v>
      </c>
      <c r="D131" s="15">
        <v>0</v>
      </c>
      <c r="E131" s="15">
        <v>0</v>
      </c>
      <c r="F131" s="15">
        <v>0</v>
      </c>
      <c r="G131" s="17" t="e">
        <f t="shared" si="2"/>
        <v>#DIV/0!</v>
      </c>
    </row>
    <row r="132" spans="1:7" ht="123" customHeight="1">
      <c r="A132" s="23" t="s">
        <v>282</v>
      </c>
      <c r="B132" s="13" t="s">
        <v>402</v>
      </c>
      <c r="C132" s="14" t="s">
        <v>403</v>
      </c>
      <c r="D132" s="15">
        <v>7.4</v>
      </c>
      <c r="E132" s="15">
        <v>7.4</v>
      </c>
      <c r="F132" s="15">
        <v>8</v>
      </c>
      <c r="G132" s="17">
        <f t="shared" si="2"/>
        <v>108.1081081081081</v>
      </c>
    </row>
    <row r="133" spans="1:7" ht="96.75" customHeight="1">
      <c r="A133" s="23" t="s">
        <v>282</v>
      </c>
      <c r="B133" s="13" t="s">
        <v>323</v>
      </c>
      <c r="C133" s="14" t="s">
        <v>319</v>
      </c>
      <c r="D133" s="15">
        <v>28.5</v>
      </c>
      <c r="E133" s="15">
        <v>28.5</v>
      </c>
      <c r="F133" s="15">
        <v>47</v>
      </c>
      <c r="G133" s="17">
        <f t="shared" si="2"/>
        <v>164.91228070175438</v>
      </c>
    </row>
    <row r="134" spans="1:7" ht="123.75" customHeight="1">
      <c r="A134" s="23" t="s">
        <v>282</v>
      </c>
      <c r="B134" s="13" t="s">
        <v>324</v>
      </c>
      <c r="C134" s="14" t="s">
        <v>320</v>
      </c>
      <c r="D134" s="15">
        <v>78</v>
      </c>
      <c r="E134" s="15">
        <v>78</v>
      </c>
      <c r="F134" s="15">
        <v>20.100000000000001</v>
      </c>
      <c r="G134" s="15">
        <f t="shared" ref="G134:G200" si="8">F134/E134*100</f>
        <v>25.769230769230774</v>
      </c>
    </row>
    <row r="135" spans="1:7" ht="66.75" customHeight="1">
      <c r="A135" s="23" t="s">
        <v>282</v>
      </c>
      <c r="B135" s="13" t="s">
        <v>325</v>
      </c>
      <c r="C135" s="14" t="s">
        <v>321</v>
      </c>
      <c r="D135" s="15">
        <v>346.5</v>
      </c>
      <c r="E135" s="15">
        <v>346.5</v>
      </c>
      <c r="F135" s="15">
        <v>340.5</v>
      </c>
      <c r="G135" s="15">
        <f t="shared" si="8"/>
        <v>98.268398268398272</v>
      </c>
    </row>
    <row r="136" spans="1:7" ht="66.75" customHeight="1">
      <c r="A136" s="23" t="s">
        <v>282</v>
      </c>
      <c r="B136" s="13" t="s">
        <v>326</v>
      </c>
      <c r="C136" s="14" t="s">
        <v>322</v>
      </c>
      <c r="D136" s="15">
        <v>0</v>
      </c>
      <c r="E136" s="15">
        <v>0</v>
      </c>
      <c r="F136" s="15">
        <v>12.5</v>
      </c>
      <c r="G136" s="15"/>
    </row>
    <row r="137" spans="1:7" ht="66.75" customHeight="1">
      <c r="A137" s="23" t="s">
        <v>282</v>
      </c>
      <c r="B137" s="13" t="s">
        <v>312</v>
      </c>
      <c r="C137" s="14" t="s">
        <v>311</v>
      </c>
      <c r="D137" s="15">
        <v>0.3</v>
      </c>
      <c r="E137" s="15">
        <v>0.3</v>
      </c>
      <c r="F137" s="15">
        <v>0.7</v>
      </c>
      <c r="G137" s="15">
        <f t="shared" si="8"/>
        <v>233.33333333333334</v>
      </c>
    </row>
    <row r="138" spans="1:7" ht="66.75" customHeight="1">
      <c r="A138" s="23" t="s">
        <v>282</v>
      </c>
      <c r="B138" s="13" t="s">
        <v>462</v>
      </c>
      <c r="C138" s="14" t="s">
        <v>461</v>
      </c>
      <c r="D138" s="15">
        <v>0</v>
      </c>
      <c r="E138" s="15">
        <v>0</v>
      </c>
      <c r="F138" s="15">
        <v>22.7</v>
      </c>
      <c r="G138" s="15"/>
    </row>
    <row r="139" spans="1:7" ht="54" customHeight="1">
      <c r="A139" s="23" t="s">
        <v>282</v>
      </c>
      <c r="B139" s="13" t="s">
        <v>367</v>
      </c>
      <c r="C139" s="14" t="s">
        <v>366</v>
      </c>
      <c r="D139" s="15">
        <v>13.4</v>
      </c>
      <c r="E139" s="15">
        <v>13.4</v>
      </c>
      <c r="F139" s="15">
        <v>36.6</v>
      </c>
      <c r="G139" s="15">
        <f t="shared" si="8"/>
        <v>273.13432835820896</v>
      </c>
    </row>
    <row r="140" spans="1:7" ht="72" customHeight="1">
      <c r="A140" s="23" t="s">
        <v>282</v>
      </c>
      <c r="B140" s="13" t="s">
        <v>531</v>
      </c>
      <c r="C140" s="14" t="s">
        <v>532</v>
      </c>
      <c r="D140" s="15">
        <v>0</v>
      </c>
      <c r="E140" s="15">
        <v>0</v>
      </c>
      <c r="F140" s="15">
        <v>0.4</v>
      </c>
      <c r="G140" s="15"/>
    </row>
    <row r="141" spans="1:7" ht="54" customHeight="1">
      <c r="A141" s="23" t="s">
        <v>282</v>
      </c>
      <c r="B141" s="13" t="s">
        <v>464</v>
      </c>
      <c r="C141" s="14" t="s">
        <v>463</v>
      </c>
      <c r="D141" s="15">
        <v>0</v>
      </c>
      <c r="E141" s="15">
        <v>0</v>
      </c>
      <c r="F141" s="15">
        <v>34.4</v>
      </c>
      <c r="G141" s="15"/>
    </row>
    <row r="142" spans="1:7" ht="63.75" hidden="1">
      <c r="A142" s="23" t="s">
        <v>282</v>
      </c>
      <c r="B142" s="13" t="s">
        <v>286</v>
      </c>
      <c r="C142" s="14" t="s">
        <v>283</v>
      </c>
      <c r="D142" s="15">
        <v>0</v>
      </c>
      <c r="E142" s="15">
        <v>0</v>
      </c>
      <c r="F142" s="15">
        <v>0</v>
      </c>
      <c r="G142" s="15"/>
    </row>
    <row r="143" spans="1:7" ht="76.5" hidden="1">
      <c r="A143" s="23" t="s">
        <v>282</v>
      </c>
      <c r="B143" s="13" t="s">
        <v>371</v>
      </c>
      <c r="C143" s="14" t="s">
        <v>368</v>
      </c>
      <c r="D143" s="15">
        <v>0</v>
      </c>
      <c r="E143" s="15">
        <v>0</v>
      </c>
      <c r="F143" s="15">
        <v>0</v>
      </c>
      <c r="G143" s="15"/>
    </row>
    <row r="144" spans="1:7" ht="81" customHeight="1">
      <c r="A144" s="23" t="s">
        <v>282</v>
      </c>
      <c r="B144" s="13" t="s">
        <v>372</v>
      </c>
      <c r="C144" s="14" t="s">
        <v>369</v>
      </c>
      <c r="D144" s="15">
        <v>3.1</v>
      </c>
      <c r="E144" s="15">
        <v>3.1</v>
      </c>
      <c r="F144" s="15">
        <v>2.5</v>
      </c>
      <c r="G144" s="15">
        <f t="shared" si="8"/>
        <v>80.645161290322577</v>
      </c>
    </row>
    <row r="145" spans="1:7" ht="69" customHeight="1">
      <c r="A145" s="23" t="s">
        <v>282</v>
      </c>
      <c r="B145" s="13" t="s">
        <v>445</v>
      </c>
      <c r="C145" s="14" t="s">
        <v>433</v>
      </c>
      <c r="D145" s="15">
        <v>316.3</v>
      </c>
      <c r="E145" s="15">
        <v>316.3</v>
      </c>
      <c r="F145" s="15">
        <v>115</v>
      </c>
      <c r="G145" s="15">
        <f t="shared" si="8"/>
        <v>36.357888080935815</v>
      </c>
    </row>
    <row r="146" spans="1:7" ht="60" customHeight="1">
      <c r="A146" s="23" t="s">
        <v>282</v>
      </c>
      <c r="B146" s="13" t="s">
        <v>515</v>
      </c>
      <c r="C146" s="14" t="s">
        <v>465</v>
      </c>
      <c r="D146" s="15">
        <v>0</v>
      </c>
      <c r="E146" s="15">
        <v>0</v>
      </c>
      <c r="F146" s="15">
        <v>22</v>
      </c>
      <c r="G146" s="15"/>
    </row>
    <row r="147" spans="1:7" ht="85.5" customHeight="1">
      <c r="A147" s="23" t="s">
        <v>282</v>
      </c>
      <c r="B147" s="36" t="s">
        <v>533</v>
      </c>
      <c r="C147" s="34" t="s">
        <v>534</v>
      </c>
      <c r="D147" s="15">
        <v>0</v>
      </c>
      <c r="E147" s="15">
        <v>0</v>
      </c>
      <c r="F147" s="15">
        <v>2</v>
      </c>
      <c r="G147" s="15"/>
    </row>
    <row r="148" spans="1:7" ht="58.5" customHeight="1">
      <c r="A148" s="23" t="s">
        <v>282</v>
      </c>
      <c r="B148" s="13" t="s">
        <v>444</v>
      </c>
      <c r="C148" s="14" t="s">
        <v>434</v>
      </c>
      <c r="D148" s="15">
        <v>2.2000000000000002</v>
      </c>
      <c r="E148" s="15">
        <v>2.2000000000000002</v>
      </c>
      <c r="F148" s="15">
        <v>0</v>
      </c>
      <c r="G148" s="15">
        <f t="shared" si="8"/>
        <v>0</v>
      </c>
    </row>
    <row r="149" spans="1:7" ht="63.75" hidden="1">
      <c r="A149" s="23" t="s">
        <v>282</v>
      </c>
      <c r="B149" s="13" t="s">
        <v>373</v>
      </c>
      <c r="C149" s="14" t="s">
        <v>370</v>
      </c>
      <c r="D149" s="15">
        <v>0</v>
      </c>
      <c r="E149" s="15">
        <v>0</v>
      </c>
      <c r="F149" s="15">
        <v>0</v>
      </c>
      <c r="G149" s="15"/>
    </row>
    <row r="150" spans="1:7" ht="40.5" customHeight="1">
      <c r="A150" s="23" t="s">
        <v>282</v>
      </c>
      <c r="B150" s="13" t="s">
        <v>308</v>
      </c>
      <c r="C150" s="14" t="s">
        <v>307</v>
      </c>
      <c r="D150" s="15">
        <v>0</v>
      </c>
      <c r="E150" s="15">
        <v>0</v>
      </c>
      <c r="F150" s="15">
        <v>10.5</v>
      </c>
      <c r="G150" s="15"/>
    </row>
    <row r="151" spans="1:7" ht="63.75" hidden="1">
      <c r="A151" s="23" t="s">
        <v>282</v>
      </c>
      <c r="B151" s="13" t="s">
        <v>287</v>
      </c>
      <c r="C151" s="14" t="s">
        <v>284</v>
      </c>
      <c r="D151" s="15">
        <v>0</v>
      </c>
      <c r="E151" s="15">
        <v>0</v>
      </c>
      <c r="F151" s="15">
        <v>0</v>
      </c>
      <c r="G151" s="15"/>
    </row>
    <row r="152" spans="1:7" ht="83.25" customHeight="1">
      <c r="A152" s="23" t="s">
        <v>282</v>
      </c>
      <c r="B152" s="13" t="s">
        <v>405</v>
      </c>
      <c r="C152" s="14" t="s">
        <v>404</v>
      </c>
      <c r="D152" s="15">
        <v>0</v>
      </c>
      <c r="E152" s="15">
        <v>0</v>
      </c>
      <c r="F152" s="15">
        <v>0.5</v>
      </c>
      <c r="G152" s="15"/>
    </row>
    <row r="153" spans="1:7" ht="76.5" hidden="1">
      <c r="A153" s="23" t="s">
        <v>282</v>
      </c>
      <c r="B153" s="13" t="s">
        <v>376</v>
      </c>
      <c r="C153" s="14" t="s">
        <v>374</v>
      </c>
      <c r="D153" s="15">
        <v>0</v>
      </c>
      <c r="E153" s="15">
        <v>0</v>
      </c>
      <c r="F153" s="15">
        <v>0</v>
      </c>
      <c r="G153" s="15"/>
    </row>
    <row r="154" spans="1:7" ht="96.75" customHeight="1">
      <c r="A154" s="23" t="s">
        <v>282</v>
      </c>
      <c r="B154" s="13" t="s">
        <v>467</v>
      </c>
      <c r="C154" s="14" t="s">
        <v>466</v>
      </c>
      <c r="D154" s="15">
        <v>0</v>
      </c>
      <c r="E154" s="15">
        <v>0</v>
      </c>
      <c r="F154" s="15">
        <v>0.1</v>
      </c>
      <c r="G154" s="15"/>
    </row>
    <row r="155" spans="1:7" ht="84" customHeight="1">
      <c r="A155" s="23" t="s">
        <v>282</v>
      </c>
      <c r="B155" s="36" t="s">
        <v>535</v>
      </c>
      <c r="C155" s="34" t="s">
        <v>536</v>
      </c>
      <c r="D155" s="15">
        <v>0</v>
      </c>
      <c r="E155" s="15">
        <v>0</v>
      </c>
      <c r="F155" s="15">
        <v>0.1</v>
      </c>
      <c r="G155" s="15"/>
    </row>
    <row r="156" spans="1:7" ht="40.5" customHeight="1">
      <c r="A156" s="23" t="s">
        <v>282</v>
      </c>
      <c r="B156" s="13" t="s">
        <v>377</v>
      </c>
      <c r="C156" s="14" t="s">
        <v>375</v>
      </c>
      <c r="D156" s="15">
        <v>27.9</v>
      </c>
      <c r="E156" s="15">
        <v>27.9</v>
      </c>
      <c r="F156" s="15">
        <v>436.7</v>
      </c>
      <c r="G156" s="15">
        <f t="shared" si="8"/>
        <v>1565.2329749103944</v>
      </c>
    </row>
    <row r="157" spans="1:7" ht="94.5" customHeight="1">
      <c r="A157" s="23" t="s">
        <v>282</v>
      </c>
      <c r="B157" s="13" t="s">
        <v>381</v>
      </c>
      <c r="C157" s="14" t="s">
        <v>378</v>
      </c>
      <c r="D157" s="15">
        <v>2.7</v>
      </c>
      <c r="E157" s="15">
        <v>2.7</v>
      </c>
      <c r="F157" s="15">
        <v>2</v>
      </c>
      <c r="G157" s="15">
        <f t="shared" si="8"/>
        <v>74.074074074074076</v>
      </c>
    </row>
    <row r="158" spans="1:7" ht="95.25" customHeight="1">
      <c r="A158" s="23" t="s">
        <v>282</v>
      </c>
      <c r="B158" s="13" t="s">
        <v>382</v>
      </c>
      <c r="C158" s="14" t="s">
        <v>379</v>
      </c>
      <c r="D158" s="15">
        <v>7.1</v>
      </c>
      <c r="E158" s="15">
        <v>7.1</v>
      </c>
      <c r="F158" s="15">
        <v>8.3000000000000007</v>
      </c>
      <c r="G158" s="15">
        <f t="shared" si="8"/>
        <v>116.90140845070425</v>
      </c>
    </row>
    <row r="159" spans="1:7" ht="127.5" hidden="1">
      <c r="A159" s="23" t="s">
        <v>282</v>
      </c>
      <c r="B159" s="13" t="s">
        <v>383</v>
      </c>
      <c r="C159" s="14" t="s">
        <v>380</v>
      </c>
      <c r="D159" s="15">
        <v>0</v>
      </c>
      <c r="E159" s="15">
        <v>0</v>
      </c>
      <c r="F159" s="15">
        <v>0</v>
      </c>
      <c r="G159" s="15"/>
    </row>
    <row r="160" spans="1:7" ht="79.5" customHeight="1">
      <c r="A160" s="23" t="s">
        <v>282</v>
      </c>
      <c r="B160" s="13" t="s">
        <v>328</v>
      </c>
      <c r="C160" s="14" t="s">
        <v>327</v>
      </c>
      <c r="D160" s="15">
        <v>4.5999999999999996</v>
      </c>
      <c r="E160" s="15">
        <v>4.5999999999999996</v>
      </c>
      <c r="F160" s="15">
        <v>0.9</v>
      </c>
      <c r="G160" s="15">
        <f t="shared" si="8"/>
        <v>19.565217391304348</v>
      </c>
    </row>
    <row r="161" spans="1:7" ht="63.75" hidden="1">
      <c r="A161" s="23" t="s">
        <v>282</v>
      </c>
      <c r="B161" s="13" t="s">
        <v>407</v>
      </c>
      <c r="C161" s="14" t="s">
        <v>406</v>
      </c>
      <c r="D161" s="15">
        <v>0</v>
      </c>
      <c r="E161" s="15">
        <v>0</v>
      </c>
      <c r="F161" s="15">
        <v>0</v>
      </c>
      <c r="G161" s="15"/>
    </row>
    <row r="162" spans="1:7" ht="89.25" hidden="1">
      <c r="A162" s="23" t="s">
        <v>282</v>
      </c>
      <c r="B162" s="13" t="s">
        <v>386</v>
      </c>
      <c r="C162" s="14" t="s">
        <v>384</v>
      </c>
      <c r="D162" s="15">
        <v>0</v>
      </c>
      <c r="E162" s="15">
        <v>0</v>
      </c>
      <c r="F162" s="15">
        <v>0</v>
      </c>
      <c r="G162" s="15"/>
    </row>
    <row r="163" spans="1:7" ht="107.25" customHeight="1">
      <c r="A163" s="23" t="s">
        <v>282</v>
      </c>
      <c r="B163" s="13" t="s">
        <v>387</v>
      </c>
      <c r="C163" s="14" t="s">
        <v>385</v>
      </c>
      <c r="D163" s="15">
        <v>0</v>
      </c>
      <c r="E163" s="15">
        <v>0</v>
      </c>
      <c r="F163" s="15">
        <v>4.0999999999999996</v>
      </c>
      <c r="G163" s="15"/>
    </row>
    <row r="164" spans="1:7" ht="41.25" customHeight="1">
      <c r="A164" s="23" t="s">
        <v>282</v>
      </c>
      <c r="B164" s="13" t="s">
        <v>409</v>
      </c>
      <c r="C164" s="14" t="s">
        <v>408</v>
      </c>
      <c r="D164" s="15">
        <v>1.4</v>
      </c>
      <c r="E164" s="15">
        <v>1.4</v>
      </c>
      <c r="F164" s="15">
        <v>2.2000000000000002</v>
      </c>
      <c r="G164" s="15">
        <f t="shared" si="8"/>
        <v>157.14285714285717</v>
      </c>
    </row>
    <row r="165" spans="1:7" ht="79.150000000000006" hidden="1" customHeight="1">
      <c r="A165" s="23" t="s">
        <v>282</v>
      </c>
      <c r="B165" s="13" t="s">
        <v>288</v>
      </c>
      <c r="C165" s="14" t="s">
        <v>285</v>
      </c>
      <c r="D165" s="15">
        <v>0</v>
      </c>
      <c r="E165" s="15">
        <v>0</v>
      </c>
      <c r="F165" s="15">
        <v>0</v>
      </c>
      <c r="G165" s="15"/>
    </row>
    <row r="166" spans="1:7" ht="52.9" hidden="1" customHeight="1">
      <c r="A166" s="23" t="s">
        <v>282</v>
      </c>
      <c r="B166" s="13" t="s">
        <v>279</v>
      </c>
      <c r="C166" s="14" t="s">
        <v>276</v>
      </c>
      <c r="D166" s="15">
        <v>0</v>
      </c>
      <c r="E166" s="15">
        <v>0</v>
      </c>
      <c r="F166" s="15">
        <v>0</v>
      </c>
      <c r="G166" s="15"/>
    </row>
    <row r="167" spans="1:7" ht="124.5" customHeight="1">
      <c r="A167" s="23" t="s">
        <v>282</v>
      </c>
      <c r="B167" s="13" t="s">
        <v>330</v>
      </c>
      <c r="C167" s="14" t="s">
        <v>329</v>
      </c>
      <c r="D167" s="15">
        <v>26.4</v>
      </c>
      <c r="E167" s="15">
        <v>26.4</v>
      </c>
      <c r="F167" s="15">
        <v>53.8</v>
      </c>
      <c r="G167" s="15">
        <f t="shared" si="8"/>
        <v>203.78787878787881</v>
      </c>
    </row>
    <row r="168" spans="1:7" ht="67.5" customHeight="1">
      <c r="A168" s="23" t="s">
        <v>282</v>
      </c>
      <c r="B168" s="13" t="s">
        <v>389</v>
      </c>
      <c r="C168" s="14" t="s">
        <v>388</v>
      </c>
      <c r="D168" s="15">
        <v>0</v>
      </c>
      <c r="E168" s="15">
        <v>0</v>
      </c>
      <c r="F168" s="15">
        <v>0.3</v>
      </c>
      <c r="G168" s="15"/>
    </row>
    <row r="169" spans="1:7" ht="81" customHeight="1">
      <c r="A169" s="23" t="s">
        <v>282</v>
      </c>
      <c r="B169" s="13" t="s">
        <v>549</v>
      </c>
      <c r="C169" s="14" t="s">
        <v>550</v>
      </c>
      <c r="D169" s="15">
        <v>0</v>
      </c>
      <c r="E169" s="15">
        <v>0</v>
      </c>
      <c r="F169" s="15">
        <v>2</v>
      </c>
      <c r="G169" s="15"/>
    </row>
    <row r="170" spans="1:7" ht="68.25" customHeight="1">
      <c r="A170" s="23" t="s">
        <v>282</v>
      </c>
      <c r="B170" s="13" t="s">
        <v>314</v>
      </c>
      <c r="C170" s="14" t="s">
        <v>313</v>
      </c>
      <c r="D170" s="15">
        <v>4.0999999999999996</v>
      </c>
      <c r="E170" s="15">
        <v>4.0999999999999996</v>
      </c>
      <c r="F170" s="15">
        <v>9.4</v>
      </c>
      <c r="G170" s="15">
        <f t="shared" si="8"/>
        <v>229.26829268292687</v>
      </c>
    </row>
    <row r="171" spans="1:7" ht="89.25" hidden="1">
      <c r="A171" s="23" t="s">
        <v>282</v>
      </c>
      <c r="B171" s="13" t="s">
        <v>413</v>
      </c>
      <c r="C171" s="14" t="s">
        <v>412</v>
      </c>
      <c r="D171" s="15">
        <v>0</v>
      </c>
      <c r="E171" s="15">
        <v>0</v>
      </c>
      <c r="F171" s="15">
        <v>0</v>
      </c>
      <c r="G171" s="15"/>
    </row>
    <row r="172" spans="1:7" ht="114.75" customHeight="1">
      <c r="A172" s="23" t="s">
        <v>282</v>
      </c>
      <c r="B172" s="13" t="s">
        <v>392</v>
      </c>
      <c r="C172" s="14" t="s">
        <v>390</v>
      </c>
      <c r="D172" s="15">
        <v>0</v>
      </c>
      <c r="E172" s="15">
        <v>0</v>
      </c>
      <c r="F172" s="15">
        <v>3.5</v>
      </c>
      <c r="G172" s="15"/>
    </row>
    <row r="173" spans="1:7" ht="53.25" customHeight="1">
      <c r="A173" s="23" t="s">
        <v>282</v>
      </c>
      <c r="B173" s="13" t="s">
        <v>393</v>
      </c>
      <c r="C173" s="14" t="s">
        <v>391</v>
      </c>
      <c r="D173" s="15">
        <v>3</v>
      </c>
      <c r="E173" s="15">
        <v>3</v>
      </c>
      <c r="F173" s="15">
        <v>22.7</v>
      </c>
      <c r="G173" s="15">
        <f t="shared" si="8"/>
        <v>756.66666666666663</v>
      </c>
    </row>
    <row r="174" spans="1:7" ht="63.75" hidden="1">
      <c r="A174" s="23" t="s">
        <v>282</v>
      </c>
      <c r="B174" s="13" t="s">
        <v>280</v>
      </c>
      <c r="C174" s="14" t="s">
        <v>277</v>
      </c>
      <c r="D174" s="15">
        <v>0</v>
      </c>
      <c r="E174" s="15">
        <v>0</v>
      </c>
      <c r="F174" s="15">
        <v>0</v>
      </c>
      <c r="G174" s="15"/>
    </row>
    <row r="175" spans="1:7" ht="76.5" hidden="1">
      <c r="A175" s="23" t="s">
        <v>282</v>
      </c>
      <c r="B175" s="13" t="s">
        <v>395</v>
      </c>
      <c r="C175" s="14" t="s">
        <v>394</v>
      </c>
      <c r="D175" s="15">
        <v>0</v>
      </c>
      <c r="E175" s="15">
        <v>0</v>
      </c>
      <c r="F175" s="15">
        <v>0</v>
      </c>
      <c r="G175" s="15"/>
    </row>
    <row r="176" spans="1:7" ht="72.75" customHeight="1">
      <c r="A176" s="23" t="s">
        <v>282</v>
      </c>
      <c r="B176" s="13" t="s">
        <v>469</v>
      </c>
      <c r="C176" s="14" t="s">
        <v>468</v>
      </c>
      <c r="D176" s="15">
        <v>0</v>
      </c>
      <c r="E176" s="15">
        <v>0</v>
      </c>
      <c r="F176" s="15">
        <v>82.5</v>
      </c>
      <c r="G176" s="15"/>
    </row>
    <row r="177" spans="1:7" ht="164.25" customHeight="1">
      <c r="A177" s="23" t="s">
        <v>282</v>
      </c>
      <c r="B177" s="13" t="s">
        <v>471</v>
      </c>
      <c r="C177" s="14" t="s">
        <v>470</v>
      </c>
      <c r="D177" s="15">
        <v>0</v>
      </c>
      <c r="E177" s="15">
        <v>0</v>
      </c>
      <c r="F177" s="15">
        <v>8</v>
      </c>
      <c r="G177" s="15"/>
    </row>
    <row r="178" spans="1:7" ht="84.75" customHeight="1">
      <c r="A178" s="23" t="s">
        <v>282</v>
      </c>
      <c r="B178" s="13" t="s">
        <v>473</v>
      </c>
      <c r="C178" s="14" t="s">
        <v>472</v>
      </c>
      <c r="D178" s="15">
        <v>0</v>
      </c>
      <c r="E178" s="15">
        <v>0</v>
      </c>
      <c r="F178" s="15">
        <v>28.6</v>
      </c>
      <c r="G178" s="15"/>
    </row>
    <row r="179" spans="1:7" ht="108" customHeight="1">
      <c r="A179" s="23" t="s">
        <v>282</v>
      </c>
      <c r="B179" s="13" t="s">
        <v>446</v>
      </c>
      <c r="C179" s="14" t="s">
        <v>435</v>
      </c>
      <c r="D179" s="15">
        <v>11</v>
      </c>
      <c r="E179" s="15">
        <v>11</v>
      </c>
      <c r="F179" s="15">
        <v>6.1</v>
      </c>
      <c r="G179" s="15">
        <f t="shared" si="8"/>
        <v>55.454545454545453</v>
      </c>
    </row>
    <row r="180" spans="1:7" ht="74.25" customHeight="1">
      <c r="A180" s="23" t="s">
        <v>282</v>
      </c>
      <c r="B180" s="13" t="s">
        <v>317</v>
      </c>
      <c r="C180" s="14" t="s">
        <v>315</v>
      </c>
      <c r="D180" s="15">
        <v>0.5</v>
      </c>
      <c r="E180" s="15">
        <v>0.5</v>
      </c>
      <c r="F180" s="15">
        <v>0.7</v>
      </c>
      <c r="G180" s="15">
        <f t="shared" si="8"/>
        <v>140</v>
      </c>
    </row>
    <row r="181" spans="1:7" ht="67.5" customHeight="1">
      <c r="A181" s="23" t="s">
        <v>282</v>
      </c>
      <c r="B181" s="13" t="s">
        <v>318</v>
      </c>
      <c r="C181" s="14" t="s">
        <v>316</v>
      </c>
      <c r="D181" s="15">
        <v>860.9</v>
      </c>
      <c r="E181" s="15">
        <v>860.9</v>
      </c>
      <c r="F181" s="15">
        <v>691.6</v>
      </c>
      <c r="G181" s="15">
        <f t="shared" si="8"/>
        <v>80.334533627599029</v>
      </c>
    </row>
    <row r="182" spans="1:7" ht="159.75" customHeight="1">
      <c r="A182" s="23" t="s">
        <v>282</v>
      </c>
      <c r="B182" s="13" t="s">
        <v>416</v>
      </c>
      <c r="C182" s="14" t="s">
        <v>414</v>
      </c>
      <c r="D182" s="15">
        <v>22.8</v>
      </c>
      <c r="E182" s="15">
        <v>22.8</v>
      </c>
      <c r="F182" s="15">
        <v>5</v>
      </c>
      <c r="G182" s="15">
        <f t="shared" si="8"/>
        <v>21.929824561403507</v>
      </c>
    </row>
    <row r="183" spans="1:7" ht="124.5" customHeight="1">
      <c r="A183" s="23" t="s">
        <v>282</v>
      </c>
      <c r="B183" s="13" t="s">
        <v>417</v>
      </c>
      <c r="C183" s="14" t="s">
        <v>415</v>
      </c>
      <c r="D183" s="15">
        <v>227.8</v>
      </c>
      <c r="E183" s="15">
        <v>227.8</v>
      </c>
      <c r="F183" s="15">
        <v>440.3</v>
      </c>
      <c r="G183" s="15">
        <f t="shared" si="8"/>
        <v>193.28358208955223</v>
      </c>
    </row>
    <row r="184" spans="1:7" ht="125.25" customHeight="1">
      <c r="A184" s="23" t="s">
        <v>282</v>
      </c>
      <c r="B184" s="13" t="s">
        <v>475</v>
      </c>
      <c r="C184" s="14" t="s">
        <v>474</v>
      </c>
      <c r="D184" s="15">
        <v>0</v>
      </c>
      <c r="E184" s="15">
        <v>0</v>
      </c>
      <c r="F184" s="15">
        <v>15</v>
      </c>
      <c r="G184" s="15"/>
    </row>
    <row r="185" spans="1:7" s="11" customFormat="1">
      <c r="A185" s="7" t="s">
        <v>130</v>
      </c>
      <c r="B185" s="13" t="s">
        <v>21</v>
      </c>
      <c r="C185" s="9" t="s">
        <v>131</v>
      </c>
      <c r="D185" s="10">
        <f>SUM(D187:D205)</f>
        <v>180.8</v>
      </c>
      <c r="E185" s="10">
        <f>SUM(E187:E205)</f>
        <v>137080.5</v>
      </c>
      <c r="F185" s="10">
        <f>SUM(F186:F205)</f>
        <v>119258.3</v>
      </c>
      <c r="G185" s="10">
        <f t="shared" si="8"/>
        <v>86.998734320344624</v>
      </c>
    </row>
    <row r="186" spans="1:7" s="11" customFormat="1" ht="25.5" hidden="1">
      <c r="A186" s="23" t="s">
        <v>130</v>
      </c>
      <c r="B186" s="13" t="s">
        <v>146</v>
      </c>
      <c r="C186" s="35" t="s">
        <v>147</v>
      </c>
      <c r="D186" s="17">
        <v>0</v>
      </c>
      <c r="E186" s="17">
        <v>0</v>
      </c>
      <c r="F186" s="17">
        <v>0</v>
      </c>
      <c r="G186" s="17"/>
    </row>
    <row r="187" spans="1:7" ht="54.75" customHeight="1">
      <c r="A187" s="12" t="s">
        <v>130</v>
      </c>
      <c r="B187" s="13" t="s">
        <v>232</v>
      </c>
      <c r="C187" s="14" t="s">
        <v>233</v>
      </c>
      <c r="D187" s="15">
        <v>108</v>
      </c>
      <c r="E187" s="15">
        <v>108</v>
      </c>
      <c r="F187" s="15">
        <v>0</v>
      </c>
      <c r="G187" s="15">
        <f t="shared" si="8"/>
        <v>0</v>
      </c>
    </row>
    <row r="188" spans="1:7" ht="42" customHeight="1">
      <c r="A188" s="12" t="s">
        <v>130</v>
      </c>
      <c r="B188" s="13" t="s">
        <v>234</v>
      </c>
      <c r="C188" s="35" t="s">
        <v>235</v>
      </c>
      <c r="D188" s="15">
        <v>0</v>
      </c>
      <c r="E188" s="15">
        <v>0</v>
      </c>
      <c r="F188" s="15">
        <v>34.799999999999997</v>
      </c>
      <c r="G188" s="15"/>
    </row>
    <row r="189" spans="1:7" ht="25.5" hidden="1">
      <c r="A189" s="12" t="s">
        <v>130</v>
      </c>
      <c r="B189" s="13" t="s">
        <v>481</v>
      </c>
      <c r="C189" s="35" t="s">
        <v>476</v>
      </c>
      <c r="D189" s="15">
        <v>0</v>
      </c>
      <c r="E189" s="15">
        <v>0</v>
      </c>
      <c r="F189" s="15">
        <v>0</v>
      </c>
      <c r="G189" s="15" t="e">
        <f t="shared" si="8"/>
        <v>#DIV/0!</v>
      </c>
    </row>
    <row r="190" spans="1:7" ht="25.5" hidden="1">
      <c r="A190" s="12" t="s">
        <v>130</v>
      </c>
      <c r="B190" s="13" t="s">
        <v>482</v>
      </c>
      <c r="C190" s="35" t="s">
        <v>477</v>
      </c>
      <c r="D190" s="15">
        <v>0</v>
      </c>
      <c r="E190" s="15">
        <v>0</v>
      </c>
      <c r="F190" s="15">
        <v>0</v>
      </c>
      <c r="G190" s="15" t="e">
        <f t="shared" si="8"/>
        <v>#DIV/0!</v>
      </c>
    </row>
    <row r="191" spans="1:7" ht="25.5" hidden="1">
      <c r="A191" s="12" t="s">
        <v>130</v>
      </c>
      <c r="B191" s="13" t="s">
        <v>483</v>
      </c>
      <c r="C191" s="35" t="s">
        <v>478</v>
      </c>
      <c r="D191" s="15">
        <v>0</v>
      </c>
      <c r="E191" s="15">
        <v>0</v>
      </c>
      <c r="F191" s="15">
        <v>0</v>
      </c>
      <c r="G191" s="15" t="e">
        <f t="shared" si="8"/>
        <v>#DIV/0!</v>
      </c>
    </row>
    <row r="192" spans="1:7" ht="28.5" customHeight="1">
      <c r="A192" s="12" t="s">
        <v>130</v>
      </c>
      <c r="B192" s="13" t="s">
        <v>484</v>
      </c>
      <c r="C192" s="35" t="s">
        <v>479</v>
      </c>
      <c r="D192" s="15">
        <v>0</v>
      </c>
      <c r="E192" s="15">
        <v>11</v>
      </c>
      <c r="F192" s="15">
        <v>11</v>
      </c>
      <c r="G192" s="15">
        <f t="shared" si="8"/>
        <v>100</v>
      </c>
    </row>
    <row r="193" spans="1:7" ht="28.5" customHeight="1">
      <c r="A193" s="12" t="s">
        <v>130</v>
      </c>
      <c r="B193" s="13" t="s">
        <v>485</v>
      </c>
      <c r="C193" s="35" t="s">
        <v>480</v>
      </c>
      <c r="D193" s="15">
        <v>0</v>
      </c>
      <c r="E193" s="15">
        <v>10.6</v>
      </c>
      <c r="F193" s="15">
        <v>10.6</v>
      </c>
      <c r="G193" s="15">
        <f t="shared" si="8"/>
        <v>100</v>
      </c>
    </row>
    <row r="194" spans="1:7" ht="39.75" customHeight="1">
      <c r="A194" s="12" t="s">
        <v>130</v>
      </c>
      <c r="B194" s="13" t="s">
        <v>257</v>
      </c>
      <c r="C194" s="14" t="s">
        <v>132</v>
      </c>
      <c r="D194" s="15">
        <v>0</v>
      </c>
      <c r="E194" s="15">
        <v>5700.5</v>
      </c>
      <c r="F194" s="15">
        <v>5700.5</v>
      </c>
      <c r="G194" s="15">
        <f t="shared" si="8"/>
        <v>100</v>
      </c>
    </row>
    <row r="195" spans="1:7" ht="44.45" hidden="1" customHeight="1">
      <c r="A195" s="12" t="s">
        <v>130</v>
      </c>
      <c r="B195" s="13" t="s">
        <v>331</v>
      </c>
      <c r="C195" s="14" t="s">
        <v>332</v>
      </c>
      <c r="D195" s="15">
        <v>0</v>
      </c>
      <c r="E195" s="15">
        <v>0</v>
      </c>
      <c r="F195" s="15">
        <v>0</v>
      </c>
      <c r="G195" s="15"/>
    </row>
    <row r="196" spans="1:7" ht="14.25" customHeight="1">
      <c r="A196" s="12" t="s">
        <v>130</v>
      </c>
      <c r="B196" s="13" t="s">
        <v>457</v>
      </c>
      <c r="C196" s="14" t="s">
        <v>456</v>
      </c>
      <c r="D196" s="15">
        <v>0</v>
      </c>
      <c r="E196" s="15">
        <v>1848.1</v>
      </c>
      <c r="F196" s="15">
        <v>1848.1</v>
      </c>
      <c r="G196" s="15">
        <f t="shared" si="8"/>
        <v>100</v>
      </c>
    </row>
    <row r="197" spans="1:7" ht="14.25" customHeight="1">
      <c r="A197" s="12" t="s">
        <v>130</v>
      </c>
      <c r="B197" s="13" t="s">
        <v>258</v>
      </c>
      <c r="C197" s="14" t="s">
        <v>133</v>
      </c>
      <c r="D197" s="15">
        <v>72.8</v>
      </c>
      <c r="E197" s="15">
        <v>43191.8</v>
      </c>
      <c r="F197" s="15">
        <v>43191.8</v>
      </c>
      <c r="G197" s="15">
        <f t="shared" si="8"/>
        <v>100</v>
      </c>
    </row>
    <row r="198" spans="1:7" ht="25.5" hidden="1">
      <c r="A198" s="12" t="s">
        <v>130</v>
      </c>
      <c r="B198" s="13" t="s">
        <v>259</v>
      </c>
      <c r="C198" s="14" t="s">
        <v>142</v>
      </c>
      <c r="D198" s="15">
        <v>0</v>
      </c>
      <c r="E198" s="15">
        <v>0</v>
      </c>
      <c r="F198" s="15">
        <v>0</v>
      </c>
      <c r="G198" s="15"/>
    </row>
    <row r="199" spans="1:7" ht="54.75" customHeight="1">
      <c r="A199" s="12" t="s">
        <v>130</v>
      </c>
      <c r="B199" s="13" t="s">
        <v>459</v>
      </c>
      <c r="C199" s="14" t="s">
        <v>458</v>
      </c>
      <c r="D199" s="15">
        <v>0</v>
      </c>
      <c r="E199" s="15">
        <v>74010</v>
      </c>
      <c r="F199" s="15">
        <v>55786.3</v>
      </c>
      <c r="G199" s="15">
        <f t="shared" si="8"/>
        <v>75.376705850560739</v>
      </c>
    </row>
    <row r="200" spans="1:7" ht="27.75" customHeight="1">
      <c r="A200" s="12" t="s">
        <v>130</v>
      </c>
      <c r="B200" s="13" t="s">
        <v>397</v>
      </c>
      <c r="C200" s="14" t="s">
        <v>396</v>
      </c>
      <c r="D200" s="15">
        <v>0</v>
      </c>
      <c r="E200" s="15">
        <v>5000</v>
      </c>
      <c r="F200" s="15">
        <v>5000</v>
      </c>
      <c r="G200" s="15">
        <f t="shared" si="8"/>
        <v>100</v>
      </c>
    </row>
    <row r="201" spans="1:7" ht="14.25" customHeight="1">
      <c r="A201" s="12" t="s">
        <v>130</v>
      </c>
      <c r="B201" s="13" t="s">
        <v>262</v>
      </c>
      <c r="C201" s="14" t="s">
        <v>134</v>
      </c>
      <c r="D201" s="15">
        <v>0</v>
      </c>
      <c r="E201" s="15">
        <v>5000</v>
      </c>
      <c r="F201" s="15">
        <v>5000</v>
      </c>
      <c r="G201" s="15">
        <f t="shared" ref="G201:G205" si="9">F201/E201*100</f>
        <v>100</v>
      </c>
    </row>
    <row r="202" spans="1:7" ht="27" customHeight="1">
      <c r="A202" s="12" t="s">
        <v>130</v>
      </c>
      <c r="B202" s="13" t="s">
        <v>487</v>
      </c>
      <c r="C202" s="14" t="s">
        <v>486</v>
      </c>
      <c r="D202" s="15">
        <v>0</v>
      </c>
      <c r="E202" s="15">
        <v>2233.1</v>
      </c>
      <c r="F202" s="15">
        <v>2707.8</v>
      </c>
      <c r="G202" s="15">
        <f t="shared" si="9"/>
        <v>121.25744480766649</v>
      </c>
    </row>
    <row r="203" spans="1:7" ht="26.45" hidden="1" customHeight="1">
      <c r="A203" s="12" t="s">
        <v>130</v>
      </c>
      <c r="B203" s="13" t="s">
        <v>260</v>
      </c>
      <c r="C203" s="14" t="s">
        <v>135</v>
      </c>
      <c r="D203" s="15">
        <v>0</v>
      </c>
      <c r="E203" s="15">
        <v>0</v>
      </c>
      <c r="F203" s="15">
        <v>0</v>
      </c>
      <c r="G203" s="15"/>
    </row>
    <row r="204" spans="1:7" ht="26.45" hidden="1" customHeight="1">
      <c r="A204" s="12" t="s">
        <v>130</v>
      </c>
      <c r="B204" s="13" t="s">
        <v>261</v>
      </c>
      <c r="C204" s="14" t="s">
        <v>136</v>
      </c>
      <c r="D204" s="15">
        <v>0</v>
      </c>
      <c r="E204" s="15">
        <v>0</v>
      </c>
      <c r="F204" s="15">
        <v>0</v>
      </c>
      <c r="G204" s="15"/>
    </row>
    <row r="205" spans="1:7" ht="27.75" customHeight="1">
      <c r="A205" s="12" t="s">
        <v>130</v>
      </c>
      <c r="B205" s="13" t="s">
        <v>256</v>
      </c>
      <c r="C205" s="14" t="s">
        <v>137</v>
      </c>
      <c r="D205" s="15">
        <v>0</v>
      </c>
      <c r="E205" s="15">
        <v>-32.6</v>
      </c>
      <c r="F205" s="15">
        <v>-32.6</v>
      </c>
      <c r="G205" s="15">
        <f t="shared" si="9"/>
        <v>100</v>
      </c>
    </row>
    <row r="206" spans="1:7" s="11" customFormat="1" ht="13.15" customHeight="1">
      <c r="A206" s="7" t="s">
        <v>138</v>
      </c>
      <c r="B206" s="13" t="s">
        <v>21</v>
      </c>
      <c r="C206" s="9" t="s">
        <v>139</v>
      </c>
      <c r="D206" s="10">
        <f>SUM(D208:D229)</f>
        <v>1265436.0999999999</v>
      </c>
      <c r="E206" s="10">
        <f>SUM(E208:E229)</f>
        <v>1311732.4000000001</v>
      </c>
      <c r="F206" s="10">
        <f>SUM(F208:F229)</f>
        <v>1308577.2000000004</v>
      </c>
      <c r="G206" s="10">
        <f t="shared" ref="G206:G268" si="10">F206/E206*100</f>
        <v>99.759463134401514</v>
      </c>
    </row>
    <row r="207" spans="1:7" s="11" customFormat="1" ht="25.5" hidden="1">
      <c r="A207" s="23" t="s">
        <v>138</v>
      </c>
      <c r="B207" s="13" t="s">
        <v>146</v>
      </c>
      <c r="C207" s="35" t="s">
        <v>147</v>
      </c>
      <c r="D207" s="17"/>
      <c r="E207" s="17">
        <v>0</v>
      </c>
      <c r="F207" s="17"/>
      <c r="G207" s="17" t="e">
        <f t="shared" si="10"/>
        <v>#DIV/0!</v>
      </c>
    </row>
    <row r="208" spans="1:7" ht="54.75" customHeight="1">
      <c r="A208" s="12" t="s">
        <v>138</v>
      </c>
      <c r="B208" s="13" t="s">
        <v>232</v>
      </c>
      <c r="C208" s="14" t="s">
        <v>233</v>
      </c>
      <c r="D208" s="15">
        <v>0</v>
      </c>
      <c r="E208" s="15">
        <v>1594.1</v>
      </c>
      <c r="F208" s="15">
        <v>1019.7</v>
      </c>
      <c r="G208" s="17">
        <f t="shared" si="10"/>
        <v>63.96712878740356</v>
      </c>
    </row>
    <row r="209" spans="1:7" ht="67.5" customHeight="1">
      <c r="A209" s="12" t="s">
        <v>138</v>
      </c>
      <c r="B209" s="13" t="s">
        <v>240</v>
      </c>
      <c r="C209" s="14" t="s">
        <v>241</v>
      </c>
      <c r="D209" s="15">
        <v>0</v>
      </c>
      <c r="E209" s="15">
        <v>50.6</v>
      </c>
      <c r="F209" s="15">
        <v>50.6</v>
      </c>
      <c r="G209" s="17">
        <f t="shared" si="10"/>
        <v>100</v>
      </c>
    </row>
    <row r="210" spans="1:7" ht="39.75" customHeight="1">
      <c r="A210" s="12" t="s">
        <v>138</v>
      </c>
      <c r="B210" s="13" t="s">
        <v>234</v>
      </c>
      <c r="C210" s="35" t="s">
        <v>235</v>
      </c>
      <c r="D210" s="15">
        <v>0</v>
      </c>
      <c r="E210" s="15">
        <v>11163.7</v>
      </c>
      <c r="F210" s="15">
        <v>11268.1</v>
      </c>
      <c r="G210" s="17">
        <f t="shared" si="10"/>
        <v>100.93517382229906</v>
      </c>
    </row>
    <row r="211" spans="1:7" ht="54" customHeight="1">
      <c r="A211" s="12" t="s">
        <v>138</v>
      </c>
      <c r="B211" s="36" t="s">
        <v>236</v>
      </c>
      <c r="C211" s="35" t="s">
        <v>237</v>
      </c>
      <c r="D211" s="15">
        <v>0</v>
      </c>
      <c r="E211" s="15">
        <v>68.900000000000006</v>
      </c>
      <c r="F211" s="15">
        <v>92.9</v>
      </c>
      <c r="G211" s="17">
        <f t="shared" si="10"/>
        <v>134.833091436865</v>
      </c>
    </row>
    <row r="212" spans="1:7" ht="52.9" hidden="1" customHeight="1">
      <c r="A212" s="12" t="s">
        <v>138</v>
      </c>
      <c r="B212" s="13" t="s">
        <v>140</v>
      </c>
      <c r="C212" s="14" t="s">
        <v>141</v>
      </c>
      <c r="D212" s="15">
        <v>0</v>
      </c>
      <c r="E212" s="15">
        <v>0</v>
      </c>
      <c r="F212" s="15">
        <v>0</v>
      </c>
      <c r="G212" s="17" t="e">
        <f t="shared" si="10"/>
        <v>#DIV/0!</v>
      </c>
    </row>
    <row r="213" spans="1:7" hidden="1">
      <c r="A213" s="12" t="s">
        <v>138</v>
      </c>
      <c r="B213" s="36" t="s">
        <v>148</v>
      </c>
      <c r="C213" s="35" t="s">
        <v>149</v>
      </c>
      <c r="D213" s="15">
        <v>0</v>
      </c>
      <c r="E213" s="15">
        <v>0</v>
      </c>
      <c r="F213" s="15">
        <v>0</v>
      </c>
      <c r="G213" s="17" t="e">
        <f t="shared" si="10"/>
        <v>#DIV/0!</v>
      </c>
    </row>
    <row r="214" spans="1:7" hidden="1">
      <c r="A214" s="12" t="s">
        <v>138</v>
      </c>
      <c r="B214" s="36" t="s">
        <v>185</v>
      </c>
      <c r="C214" s="35" t="s">
        <v>202</v>
      </c>
      <c r="D214" s="15">
        <v>0</v>
      </c>
      <c r="E214" s="15">
        <v>0</v>
      </c>
      <c r="F214" s="15">
        <v>0</v>
      </c>
      <c r="G214" s="17" t="e">
        <f t="shared" si="10"/>
        <v>#DIV/0!</v>
      </c>
    </row>
    <row r="215" spans="1:7" ht="26.25" customHeight="1">
      <c r="A215" s="12" t="s">
        <v>138</v>
      </c>
      <c r="B215" s="36" t="s">
        <v>481</v>
      </c>
      <c r="C215" s="35" t="s">
        <v>476</v>
      </c>
      <c r="D215" s="15">
        <v>0</v>
      </c>
      <c r="E215" s="15">
        <v>11.2</v>
      </c>
      <c r="F215" s="15">
        <v>11.2</v>
      </c>
      <c r="G215" s="17">
        <f t="shared" si="10"/>
        <v>100</v>
      </c>
    </row>
    <row r="216" spans="1:7" ht="51" hidden="1">
      <c r="A216" s="12" t="s">
        <v>138</v>
      </c>
      <c r="B216" s="36" t="s">
        <v>354</v>
      </c>
      <c r="C216" s="35" t="s">
        <v>353</v>
      </c>
      <c r="D216" s="15">
        <v>0</v>
      </c>
      <c r="E216" s="15">
        <v>0</v>
      </c>
      <c r="F216" s="15">
        <v>0</v>
      </c>
      <c r="G216" s="17" t="e">
        <f t="shared" si="10"/>
        <v>#DIV/0!</v>
      </c>
    </row>
    <row r="217" spans="1:7" ht="25.5" hidden="1">
      <c r="A217" s="12" t="s">
        <v>138</v>
      </c>
      <c r="B217" s="37" t="s">
        <v>244</v>
      </c>
      <c r="C217" s="39" t="s">
        <v>203</v>
      </c>
      <c r="D217" s="15">
        <v>0</v>
      </c>
      <c r="E217" s="15">
        <v>0</v>
      </c>
      <c r="F217" s="15">
        <v>0</v>
      </c>
      <c r="G217" s="17" t="e">
        <f t="shared" si="10"/>
        <v>#DIV/0!</v>
      </c>
    </row>
    <row r="218" spans="1:7" ht="14.25" customHeight="1">
      <c r="A218" s="12" t="s">
        <v>138</v>
      </c>
      <c r="B218" s="13" t="s">
        <v>258</v>
      </c>
      <c r="C218" s="14" t="s">
        <v>133</v>
      </c>
      <c r="D218" s="15">
        <v>18513.900000000001</v>
      </c>
      <c r="E218" s="15">
        <v>35321.5</v>
      </c>
      <c r="F218" s="15">
        <v>32167.599999999999</v>
      </c>
      <c r="G218" s="15">
        <f t="shared" si="10"/>
        <v>91.070877510864477</v>
      </c>
    </row>
    <row r="219" spans="1:7" ht="26.45" customHeight="1">
      <c r="A219" s="12" t="s">
        <v>138</v>
      </c>
      <c r="B219" s="13" t="s">
        <v>259</v>
      </c>
      <c r="C219" s="14" t="s">
        <v>142</v>
      </c>
      <c r="D219" s="15">
        <v>1110593.2</v>
      </c>
      <c r="E219" s="15">
        <v>1132072.2</v>
      </c>
      <c r="F219" s="15">
        <v>1132072.2</v>
      </c>
      <c r="G219" s="15">
        <f t="shared" si="10"/>
        <v>100</v>
      </c>
    </row>
    <row r="220" spans="1:7" ht="40.5" customHeight="1">
      <c r="A220" s="12" t="s">
        <v>138</v>
      </c>
      <c r="B220" s="13" t="s">
        <v>420</v>
      </c>
      <c r="C220" s="14" t="s">
        <v>421</v>
      </c>
      <c r="D220" s="15">
        <v>63930.8</v>
      </c>
      <c r="E220" s="15">
        <v>63930.8</v>
      </c>
      <c r="F220" s="15">
        <v>63930.8</v>
      </c>
      <c r="G220" s="15">
        <f t="shared" si="10"/>
        <v>100</v>
      </c>
    </row>
    <row r="221" spans="1:7" ht="14.25" customHeight="1">
      <c r="A221" s="12" t="s">
        <v>138</v>
      </c>
      <c r="B221" s="13" t="s">
        <v>262</v>
      </c>
      <c r="C221" s="14" t="s">
        <v>134</v>
      </c>
      <c r="D221" s="15">
        <v>72398.2</v>
      </c>
      <c r="E221" s="15">
        <v>76481.899999999994</v>
      </c>
      <c r="F221" s="15">
        <v>76481.5</v>
      </c>
      <c r="G221" s="15">
        <f t="shared" si="10"/>
        <v>99.999477000440635</v>
      </c>
    </row>
    <row r="222" spans="1:7" ht="27.75" customHeight="1">
      <c r="A222" s="12" t="s">
        <v>138</v>
      </c>
      <c r="B222" s="13" t="s">
        <v>487</v>
      </c>
      <c r="C222" s="14" t="s">
        <v>486</v>
      </c>
      <c r="D222" s="15">
        <v>0</v>
      </c>
      <c r="E222" s="15">
        <v>13368.3</v>
      </c>
      <c r="F222" s="15">
        <v>13717.1</v>
      </c>
      <c r="G222" s="15">
        <f t="shared" si="10"/>
        <v>102.6091574844969</v>
      </c>
    </row>
    <row r="223" spans="1:7" ht="13.15" hidden="1" customHeight="1">
      <c r="A223" s="12" t="s">
        <v>138</v>
      </c>
      <c r="B223" s="13" t="s">
        <v>263</v>
      </c>
      <c r="C223" s="14" t="s">
        <v>143</v>
      </c>
      <c r="D223" s="15">
        <v>0</v>
      </c>
      <c r="E223" s="15">
        <v>0</v>
      </c>
      <c r="F223" s="15">
        <v>0</v>
      </c>
      <c r="G223" s="15" t="e">
        <f t="shared" si="10"/>
        <v>#DIV/0!</v>
      </c>
    </row>
    <row r="224" spans="1:7" ht="25.5" hidden="1">
      <c r="A224" s="12" t="s">
        <v>138</v>
      </c>
      <c r="B224" s="33" t="s">
        <v>260</v>
      </c>
      <c r="C224" s="34" t="s">
        <v>135</v>
      </c>
      <c r="D224" s="15">
        <v>0</v>
      </c>
      <c r="E224" s="15">
        <v>0</v>
      </c>
      <c r="F224" s="15">
        <v>0</v>
      </c>
      <c r="G224" s="15" t="e">
        <f t="shared" si="10"/>
        <v>#DIV/0!</v>
      </c>
    </row>
    <row r="225" spans="1:7" ht="44.45" customHeight="1">
      <c r="A225" s="12" t="s">
        <v>138</v>
      </c>
      <c r="B225" s="13" t="s">
        <v>490</v>
      </c>
      <c r="C225" s="14" t="s">
        <v>488</v>
      </c>
      <c r="D225" s="15">
        <v>0</v>
      </c>
      <c r="E225" s="15">
        <v>561.79999999999995</v>
      </c>
      <c r="F225" s="15">
        <v>614.1</v>
      </c>
      <c r="G225" s="15">
        <f t="shared" si="10"/>
        <v>109.30936276254897</v>
      </c>
    </row>
    <row r="226" spans="1:7" ht="52.5" customHeight="1">
      <c r="A226" s="12" t="s">
        <v>138</v>
      </c>
      <c r="B226" s="13" t="s">
        <v>491</v>
      </c>
      <c r="C226" s="14" t="s">
        <v>489</v>
      </c>
      <c r="D226" s="15">
        <v>0</v>
      </c>
      <c r="E226" s="15">
        <v>39929.699999999997</v>
      </c>
      <c r="F226" s="15">
        <v>39997.699999999997</v>
      </c>
      <c r="G226" s="15">
        <f t="shared" si="10"/>
        <v>100.17029930102154</v>
      </c>
    </row>
    <row r="227" spans="1:7" ht="39.75" customHeight="1">
      <c r="A227" s="12" t="s">
        <v>138</v>
      </c>
      <c r="B227" s="13" t="s">
        <v>493</v>
      </c>
      <c r="C227" s="14" t="s">
        <v>492</v>
      </c>
      <c r="D227" s="15">
        <v>0</v>
      </c>
      <c r="E227" s="15">
        <v>-28088.2</v>
      </c>
      <c r="F227" s="15">
        <v>-28088.2</v>
      </c>
      <c r="G227" s="15">
        <f t="shared" si="10"/>
        <v>100</v>
      </c>
    </row>
    <row r="228" spans="1:7" ht="41.25" customHeight="1">
      <c r="A228" s="12" t="s">
        <v>138</v>
      </c>
      <c r="B228" s="13" t="s">
        <v>450</v>
      </c>
      <c r="C228" s="14" t="s">
        <v>436</v>
      </c>
      <c r="D228" s="15">
        <v>0</v>
      </c>
      <c r="E228" s="15">
        <v>-6707.4</v>
      </c>
      <c r="F228" s="15">
        <v>-6707.4</v>
      </c>
      <c r="G228" s="15">
        <f t="shared" si="10"/>
        <v>100</v>
      </c>
    </row>
    <row r="229" spans="1:7" ht="28.15" customHeight="1">
      <c r="A229" s="12" t="s">
        <v>138</v>
      </c>
      <c r="B229" s="13" t="s">
        <v>256</v>
      </c>
      <c r="C229" s="14" t="s">
        <v>137</v>
      </c>
      <c r="D229" s="15">
        <v>0</v>
      </c>
      <c r="E229" s="15">
        <v>-28026.7</v>
      </c>
      <c r="F229" s="15">
        <v>-28050.7</v>
      </c>
      <c r="G229" s="15">
        <f t="shared" si="10"/>
        <v>100.08563262888603</v>
      </c>
    </row>
    <row r="230" spans="1:7" s="11" customFormat="1" ht="13.15" customHeight="1">
      <c r="A230" s="7" t="s">
        <v>144</v>
      </c>
      <c r="B230" s="13" t="s">
        <v>21</v>
      </c>
      <c r="C230" s="9" t="s">
        <v>145</v>
      </c>
      <c r="D230" s="10">
        <f>SUM(D232:D238)</f>
        <v>57127.200000000004</v>
      </c>
      <c r="E230" s="10">
        <f>SUM(E231:E239)</f>
        <v>57445.8</v>
      </c>
      <c r="F230" s="10">
        <f>SUM(F231:F239)</f>
        <v>57282.3</v>
      </c>
      <c r="G230" s="10">
        <f t="shared" si="10"/>
        <v>99.715383892294994</v>
      </c>
    </row>
    <row r="231" spans="1:7" s="11" customFormat="1" ht="26.25" customHeight="1">
      <c r="A231" s="23" t="s">
        <v>144</v>
      </c>
      <c r="B231" s="36" t="s">
        <v>238</v>
      </c>
      <c r="C231" s="35" t="s">
        <v>239</v>
      </c>
      <c r="D231" s="17">
        <v>0</v>
      </c>
      <c r="E231" s="17">
        <v>0</v>
      </c>
      <c r="F231" s="17">
        <v>0</v>
      </c>
      <c r="G231" s="17"/>
    </row>
    <row r="232" spans="1:7" s="22" customFormat="1" ht="26.25" customHeight="1">
      <c r="A232" s="12" t="s">
        <v>144</v>
      </c>
      <c r="B232" s="13" t="s">
        <v>146</v>
      </c>
      <c r="C232" s="14" t="s">
        <v>147</v>
      </c>
      <c r="D232" s="15">
        <v>36.5</v>
      </c>
      <c r="E232" s="15">
        <v>30.6</v>
      </c>
      <c r="F232" s="15">
        <v>30.6</v>
      </c>
      <c r="G232" s="15">
        <f t="shared" si="10"/>
        <v>100</v>
      </c>
    </row>
    <row r="233" spans="1:7" ht="39.75" customHeight="1">
      <c r="A233" s="12" t="s">
        <v>144</v>
      </c>
      <c r="B233" s="13" t="s">
        <v>234</v>
      </c>
      <c r="C233" s="35" t="s">
        <v>235</v>
      </c>
      <c r="D233" s="15">
        <v>0</v>
      </c>
      <c r="E233" s="15">
        <v>324.5</v>
      </c>
      <c r="F233" s="15">
        <v>324.5</v>
      </c>
      <c r="G233" s="15">
        <f t="shared" si="10"/>
        <v>100</v>
      </c>
    </row>
    <row r="234" spans="1:7" ht="53.45" customHeight="1">
      <c r="A234" s="12" t="s">
        <v>144</v>
      </c>
      <c r="B234" s="13" t="s">
        <v>140</v>
      </c>
      <c r="C234" s="35" t="s">
        <v>141</v>
      </c>
      <c r="D234" s="15">
        <v>0</v>
      </c>
      <c r="E234" s="15">
        <v>0</v>
      </c>
      <c r="F234" s="15">
        <v>11.8</v>
      </c>
      <c r="G234" s="15"/>
    </row>
    <row r="235" spans="1:7" ht="13.5" customHeight="1">
      <c r="A235" s="12" t="s">
        <v>144</v>
      </c>
      <c r="B235" s="13" t="s">
        <v>148</v>
      </c>
      <c r="C235" s="35" t="s">
        <v>149</v>
      </c>
      <c r="D235" s="15">
        <v>0</v>
      </c>
      <c r="E235" s="15">
        <v>0</v>
      </c>
      <c r="F235" s="15">
        <v>-175.3</v>
      </c>
      <c r="G235" s="15"/>
    </row>
    <row r="236" spans="1:7" ht="25.5" hidden="1">
      <c r="A236" s="12" t="s">
        <v>144</v>
      </c>
      <c r="B236" s="13" t="s">
        <v>422</v>
      </c>
      <c r="C236" s="35" t="s">
        <v>423</v>
      </c>
      <c r="D236" s="15">
        <v>0</v>
      </c>
      <c r="E236" s="15">
        <v>0</v>
      </c>
      <c r="F236" s="15">
        <v>0</v>
      </c>
      <c r="G236" s="15"/>
    </row>
    <row r="237" spans="1:7" ht="28.15" customHeight="1">
      <c r="A237" s="12" t="s">
        <v>144</v>
      </c>
      <c r="B237" s="13" t="s">
        <v>447</v>
      </c>
      <c r="C237" s="35" t="s">
        <v>437</v>
      </c>
      <c r="D237" s="15">
        <v>48670.8</v>
      </c>
      <c r="E237" s="15">
        <v>48670.8</v>
      </c>
      <c r="F237" s="15">
        <v>48670.8</v>
      </c>
      <c r="G237" s="15">
        <f t="shared" si="10"/>
        <v>100</v>
      </c>
    </row>
    <row r="238" spans="1:7" ht="13.5" customHeight="1">
      <c r="A238" s="12" t="s">
        <v>144</v>
      </c>
      <c r="B238" s="13" t="s">
        <v>451</v>
      </c>
      <c r="C238" s="14" t="s">
        <v>452</v>
      </c>
      <c r="D238" s="15">
        <v>8419.9</v>
      </c>
      <c r="E238" s="15">
        <v>8419.9</v>
      </c>
      <c r="F238" s="15">
        <v>8419.9</v>
      </c>
      <c r="G238" s="15">
        <f t="shared" si="10"/>
        <v>100</v>
      </c>
    </row>
    <row r="239" spans="1:7" ht="21.75" hidden="1" customHeight="1">
      <c r="A239" s="12" t="s">
        <v>144</v>
      </c>
      <c r="B239" s="13" t="s">
        <v>259</v>
      </c>
      <c r="C239" s="14" t="s">
        <v>142</v>
      </c>
      <c r="D239" s="15">
        <v>0</v>
      </c>
      <c r="E239" s="15">
        <v>0</v>
      </c>
      <c r="F239" s="15">
        <v>0</v>
      </c>
      <c r="G239" s="15"/>
    </row>
    <row r="240" spans="1:7" s="11" customFormat="1" ht="26.45" customHeight="1">
      <c r="A240" s="7" t="s">
        <v>150</v>
      </c>
      <c r="B240" s="13" t="s">
        <v>21</v>
      </c>
      <c r="C240" s="9" t="s">
        <v>151</v>
      </c>
      <c r="D240" s="10">
        <f>SUM(D241:D286)</f>
        <v>433924.5</v>
      </c>
      <c r="E240" s="10">
        <f t="shared" ref="E240" si="11">SUM(E241:E286)</f>
        <v>1179843.8999999997</v>
      </c>
      <c r="F240" s="10">
        <f>SUM(F241:F286)</f>
        <v>1148450.1999999997</v>
      </c>
      <c r="G240" s="10">
        <f t="shared" si="10"/>
        <v>97.339164952244957</v>
      </c>
    </row>
    <row r="241" spans="1:7" s="11" customFormat="1" ht="39.75" customHeight="1">
      <c r="A241" s="23" t="s">
        <v>150</v>
      </c>
      <c r="B241" s="13" t="s">
        <v>517</v>
      </c>
      <c r="C241" s="19" t="s">
        <v>516</v>
      </c>
      <c r="D241" s="17">
        <v>49.1</v>
      </c>
      <c r="E241" s="17">
        <v>20386</v>
      </c>
      <c r="F241" s="17">
        <v>11601.6</v>
      </c>
      <c r="G241" s="15">
        <f t="shared" si="10"/>
        <v>56.909643873246353</v>
      </c>
    </row>
    <row r="242" spans="1:7" ht="52.9" customHeight="1">
      <c r="A242" s="12" t="s">
        <v>150</v>
      </c>
      <c r="B242" s="13" t="s">
        <v>152</v>
      </c>
      <c r="C242" s="14" t="s">
        <v>153</v>
      </c>
      <c r="D242" s="15">
        <v>109234</v>
      </c>
      <c r="E242" s="15">
        <v>109234</v>
      </c>
      <c r="F242" s="15">
        <v>102702.2</v>
      </c>
      <c r="G242" s="15">
        <f t="shared" si="10"/>
        <v>94.020359961184241</v>
      </c>
    </row>
    <row r="243" spans="1:7" ht="52.9" customHeight="1">
      <c r="A243" s="12" t="s">
        <v>150</v>
      </c>
      <c r="B243" s="13" t="s">
        <v>154</v>
      </c>
      <c r="C243" s="14" t="s">
        <v>155</v>
      </c>
      <c r="D243" s="15">
        <v>4720</v>
      </c>
      <c r="E243" s="15">
        <v>4720</v>
      </c>
      <c r="F243" s="15">
        <v>3933.5</v>
      </c>
      <c r="G243" s="15">
        <f t="shared" si="10"/>
        <v>83.336864406779668</v>
      </c>
    </row>
    <row r="244" spans="1:7" ht="39.75" customHeight="1">
      <c r="A244" s="12" t="s">
        <v>150</v>
      </c>
      <c r="B244" s="13" t="s">
        <v>156</v>
      </c>
      <c r="C244" s="14" t="s">
        <v>157</v>
      </c>
      <c r="D244" s="15">
        <v>1262</v>
      </c>
      <c r="E244" s="15">
        <v>1262</v>
      </c>
      <c r="F244" s="15">
        <v>1176.7</v>
      </c>
      <c r="G244" s="15">
        <f t="shared" si="10"/>
        <v>93.240887480190182</v>
      </c>
    </row>
    <row r="245" spans="1:7" ht="26.25" customHeight="1">
      <c r="A245" s="12" t="s">
        <v>150</v>
      </c>
      <c r="B245" s="26" t="s">
        <v>158</v>
      </c>
      <c r="C245" s="24" t="s">
        <v>159</v>
      </c>
      <c r="D245" s="15">
        <v>21758</v>
      </c>
      <c r="E245" s="15">
        <v>21758</v>
      </c>
      <c r="F245" s="15">
        <v>18984.599999999999</v>
      </c>
      <c r="G245" s="15">
        <f t="shared" si="10"/>
        <v>87.253424027943737</v>
      </c>
    </row>
    <row r="246" spans="1:7" ht="66" customHeight="1">
      <c r="A246" s="12" t="s">
        <v>150</v>
      </c>
      <c r="B246" s="26" t="s">
        <v>160</v>
      </c>
      <c r="C246" s="24" t="s">
        <v>161</v>
      </c>
      <c r="D246" s="15">
        <v>7170</v>
      </c>
      <c r="E246" s="15">
        <v>7170</v>
      </c>
      <c r="F246" s="15">
        <v>7010.4</v>
      </c>
      <c r="G246" s="15">
        <f t="shared" si="10"/>
        <v>97.774058577405853</v>
      </c>
    </row>
    <row r="247" spans="1:7" ht="53.25" customHeight="1">
      <c r="A247" s="12" t="s">
        <v>150</v>
      </c>
      <c r="B247" s="26" t="s">
        <v>162</v>
      </c>
      <c r="C247" s="24" t="s">
        <v>163</v>
      </c>
      <c r="D247" s="15">
        <v>68.900000000000006</v>
      </c>
      <c r="E247" s="15">
        <v>68.900000000000006</v>
      </c>
      <c r="F247" s="15">
        <v>178.4</v>
      </c>
      <c r="G247" s="15">
        <f t="shared" si="10"/>
        <v>258.92597968069663</v>
      </c>
    </row>
    <row r="248" spans="1:7" ht="39.6" hidden="1" customHeight="1">
      <c r="A248" s="12" t="s">
        <v>150</v>
      </c>
      <c r="B248" s="13" t="s">
        <v>164</v>
      </c>
      <c r="C248" s="14" t="s">
        <v>165</v>
      </c>
      <c r="D248" s="15">
        <v>0</v>
      </c>
      <c r="E248" s="15">
        <v>0</v>
      </c>
      <c r="F248" s="15">
        <v>0</v>
      </c>
      <c r="G248" s="15"/>
    </row>
    <row r="249" spans="1:7" ht="52.9" customHeight="1">
      <c r="A249" s="12" t="s">
        <v>150</v>
      </c>
      <c r="B249" s="13" t="s">
        <v>166</v>
      </c>
      <c r="C249" s="14" t="s">
        <v>167</v>
      </c>
      <c r="D249" s="15">
        <v>16176.8</v>
      </c>
      <c r="E249" s="15">
        <v>16176.8</v>
      </c>
      <c r="F249" s="15">
        <v>15315.2</v>
      </c>
      <c r="G249" s="15">
        <f t="shared" si="10"/>
        <v>94.673853914247573</v>
      </c>
    </row>
    <row r="250" spans="1:7" ht="26.45" customHeight="1">
      <c r="A250" s="12" t="s">
        <v>150</v>
      </c>
      <c r="B250" s="13" t="s">
        <v>146</v>
      </c>
      <c r="C250" s="14" t="s">
        <v>147</v>
      </c>
      <c r="D250" s="15">
        <v>5916.8</v>
      </c>
      <c r="E250" s="15">
        <v>6266.8</v>
      </c>
      <c r="F250" s="15">
        <v>5726.4</v>
      </c>
      <c r="G250" s="15">
        <f t="shared" si="10"/>
        <v>91.376779217463451</v>
      </c>
    </row>
    <row r="251" spans="1:7" ht="26.45" customHeight="1">
      <c r="A251" s="12" t="s">
        <v>150</v>
      </c>
      <c r="B251" s="13" t="s">
        <v>168</v>
      </c>
      <c r="C251" s="24" t="s">
        <v>169</v>
      </c>
      <c r="D251" s="15">
        <v>833.9</v>
      </c>
      <c r="E251" s="15">
        <v>833.9</v>
      </c>
      <c r="F251" s="15">
        <v>1188.3</v>
      </c>
      <c r="G251" s="15">
        <f t="shared" si="10"/>
        <v>142.49910061158414</v>
      </c>
    </row>
    <row r="252" spans="1:7" ht="39.75" customHeight="1">
      <c r="A252" s="12" t="s">
        <v>150</v>
      </c>
      <c r="B252" s="13" t="s">
        <v>234</v>
      </c>
      <c r="C252" s="35" t="s">
        <v>235</v>
      </c>
      <c r="D252" s="15">
        <v>119</v>
      </c>
      <c r="E252" s="15">
        <v>119</v>
      </c>
      <c r="F252" s="15">
        <v>186.4</v>
      </c>
      <c r="G252" s="15">
        <f t="shared" si="10"/>
        <v>156.63865546218489</v>
      </c>
    </row>
    <row r="253" spans="1:7" ht="52.5" customHeight="1">
      <c r="A253" s="12" t="s">
        <v>150</v>
      </c>
      <c r="B253" s="13" t="s">
        <v>236</v>
      </c>
      <c r="C253" s="35" t="s">
        <v>237</v>
      </c>
      <c r="D253" s="15">
        <v>0</v>
      </c>
      <c r="E253" s="15">
        <v>6491.4</v>
      </c>
      <c r="F253" s="15">
        <v>13902.7</v>
      </c>
      <c r="G253" s="15">
        <f t="shared" si="10"/>
        <v>214.17105709092033</v>
      </c>
    </row>
    <row r="254" spans="1:7" hidden="1">
      <c r="A254" s="12" t="s">
        <v>150</v>
      </c>
      <c r="B254" s="13" t="s">
        <v>170</v>
      </c>
      <c r="C254" s="14" t="s">
        <v>171</v>
      </c>
      <c r="D254" s="15">
        <v>0</v>
      </c>
      <c r="E254" s="15">
        <v>0</v>
      </c>
      <c r="F254" s="15">
        <v>0</v>
      </c>
      <c r="G254" s="15"/>
    </row>
    <row r="255" spans="1:7" ht="52.9" customHeight="1">
      <c r="A255" s="12" t="s">
        <v>150</v>
      </c>
      <c r="B255" s="13" t="s">
        <v>172</v>
      </c>
      <c r="C255" s="14" t="s">
        <v>173</v>
      </c>
      <c r="D255" s="15">
        <v>0</v>
      </c>
      <c r="E255" s="15">
        <v>0</v>
      </c>
      <c r="F255" s="15">
        <v>150.19999999999999</v>
      </c>
      <c r="G255" s="15"/>
    </row>
    <row r="256" spans="1:7" ht="79.5" customHeight="1">
      <c r="A256" s="12" t="s">
        <v>150</v>
      </c>
      <c r="B256" s="27" t="s">
        <v>174</v>
      </c>
      <c r="C256" s="14" t="s">
        <v>175</v>
      </c>
      <c r="D256" s="15">
        <v>45855.3</v>
      </c>
      <c r="E256" s="15">
        <v>23355.3</v>
      </c>
      <c r="F256" s="15">
        <v>7835</v>
      </c>
      <c r="G256" s="15">
        <f t="shared" si="10"/>
        <v>33.546989334326682</v>
      </c>
    </row>
    <row r="257" spans="1:7" ht="84" customHeight="1">
      <c r="A257" s="12" t="s">
        <v>150</v>
      </c>
      <c r="B257" s="27" t="s">
        <v>176</v>
      </c>
      <c r="C257" s="14" t="s">
        <v>177</v>
      </c>
      <c r="D257" s="15">
        <v>15846</v>
      </c>
      <c r="E257" s="15">
        <v>16846</v>
      </c>
      <c r="F257" s="15">
        <v>17087.5</v>
      </c>
      <c r="G257" s="15">
        <f t="shared" si="10"/>
        <v>101.43357473584234</v>
      </c>
    </row>
    <row r="258" spans="1:7" ht="54.75" customHeight="1">
      <c r="A258" s="12" t="s">
        <v>150</v>
      </c>
      <c r="B258" s="13" t="s">
        <v>140</v>
      </c>
      <c r="C258" s="14" t="s">
        <v>178</v>
      </c>
      <c r="D258" s="15">
        <v>0</v>
      </c>
      <c r="E258" s="15">
        <v>0</v>
      </c>
      <c r="F258" s="15">
        <v>1.8</v>
      </c>
      <c r="G258" s="15"/>
    </row>
    <row r="259" spans="1:7" ht="27" customHeight="1">
      <c r="A259" s="12" t="s">
        <v>150</v>
      </c>
      <c r="B259" s="13" t="s">
        <v>179</v>
      </c>
      <c r="C259" s="14" t="s">
        <v>180</v>
      </c>
      <c r="D259" s="15">
        <v>1030</v>
      </c>
      <c r="E259" s="15">
        <v>2830</v>
      </c>
      <c r="F259" s="15">
        <v>3981.9</v>
      </c>
      <c r="G259" s="15">
        <f t="shared" si="10"/>
        <v>140.70318021201413</v>
      </c>
    </row>
    <row r="260" spans="1:7" ht="43.15" hidden="1" customHeight="1">
      <c r="A260" s="12" t="s">
        <v>150</v>
      </c>
      <c r="B260" s="13" t="s">
        <v>181</v>
      </c>
      <c r="C260" s="14" t="s">
        <v>182</v>
      </c>
      <c r="D260" s="15">
        <v>0</v>
      </c>
      <c r="E260" s="15">
        <v>0</v>
      </c>
      <c r="F260" s="15">
        <v>0</v>
      </c>
      <c r="G260" s="15"/>
    </row>
    <row r="261" spans="1:7" ht="53.25" customHeight="1">
      <c r="A261" s="12" t="s">
        <v>150</v>
      </c>
      <c r="B261" s="13" t="s">
        <v>183</v>
      </c>
      <c r="C261" s="14" t="s">
        <v>184</v>
      </c>
      <c r="D261" s="15">
        <v>4600</v>
      </c>
      <c r="E261" s="15">
        <v>5050</v>
      </c>
      <c r="F261" s="15">
        <v>7585</v>
      </c>
      <c r="G261" s="15">
        <f t="shared" si="10"/>
        <v>150.19801980198019</v>
      </c>
    </row>
    <row r="262" spans="1:7" ht="53.25" customHeight="1">
      <c r="A262" s="12" t="s">
        <v>150</v>
      </c>
      <c r="B262" s="13" t="s">
        <v>334</v>
      </c>
      <c r="C262" s="14" t="s">
        <v>333</v>
      </c>
      <c r="D262" s="15">
        <v>53.8</v>
      </c>
      <c r="E262" s="15">
        <v>53.8</v>
      </c>
      <c r="F262" s="15">
        <v>40.299999999999997</v>
      </c>
      <c r="G262" s="15">
        <f t="shared" si="10"/>
        <v>74.907063197026019</v>
      </c>
    </row>
    <row r="263" spans="1:7" ht="42.75" customHeight="1">
      <c r="A263" s="12" t="s">
        <v>150</v>
      </c>
      <c r="B263" s="13" t="s">
        <v>347</v>
      </c>
      <c r="C263" s="14" t="s">
        <v>345</v>
      </c>
      <c r="D263" s="15">
        <v>53.8</v>
      </c>
      <c r="E263" s="15">
        <v>53.8</v>
      </c>
      <c r="F263" s="15">
        <v>0</v>
      </c>
      <c r="G263" s="15">
        <f t="shared" si="10"/>
        <v>0</v>
      </c>
    </row>
    <row r="264" spans="1:7" ht="29.25" customHeight="1">
      <c r="A264" s="12" t="s">
        <v>150</v>
      </c>
      <c r="B264" s="13" t="s">
        <v>495</v>
      </c>
      <c r="C264" s="14" t="s">
        <v>494</v>
      </c>
      <c r="D264" s="15">
        <v>0</v>
      </c>
      <c r="E264" s="15">
        <v>0</v>
      </c>
      <c r="F264" s="15">
        <v>294</v>
      </c>
      <c r="G264" s="15"/>
    </row>
    <row r="265" spans="1:7" ht="16.899999999999999" hidden="1" customHeight="1">
      <c r="A265" s="12" t="s">
        <v>150</v>
      </c>
      <c r="B265" s="13" t="s">
        <v>148</v>
      </c>
      <c r="C265" s="14" t="s">
        <v>149</v>
      </c>
      <c r="D265" s="15">
        <v>0</v>
      </c>
      <c r="E265" s="15">
        <v>0</v>
      </c>
      <c r="F265" s="15">
        <v>0</v>
      </c>
      <c r="G265" s="15"/>
    </row>
    <row r="266" spans="1:7" ht="13.5" customHeight="1">
      <c r="A266" s="12" t="s">
        <v>150</v>
      </c>
      <c r="B266" s="13" t="s">
        <v>185</v>
      </c>
      <c r="C266" s="14" t="s">
        <v>186</v>
      </c>
      <c r="D266" s="15">
        <v>0</v>
      </c>
      <c r="E266" s="15">
        <v>580.20000000000005</v>
      </c>
      <c r="F266" s="15">
        <v>580.20000000000005</v>
      </c>
      <c r="G266" s="15">
        <f t="shared" si="10"/>
        <v>100</v>
      </c>
    </row>
    <row r="267" spans="1:7" ht="26.45" hidden="1" customHeight="1">
      <c r="A267" s="12" t="s">
        <v>150</v>
      </c>
      <c r="B267" s="13" t="s">
        <v>264</v>
      </c>
      <c r="C267" s="19" t="s">
        <v>187</v>
      </c>
      <c r="D267" s="15">
        <v>0</v>
      </c>
      <c r="E267" s="15">
        <v>0</v>
      </c>
      <c r="F267" s="15">
        <v>0</v>
      </c>
      <c r="G267" s="15" t="e">
        <f t="shared" si="10"/>
        <v>#DIV/0!</v>
      </c>
    </row>
    <row r="268" spans="1:7" ht="26.45" customHeight="1">
      <c r="A268" s="12" t="s">
        <v>150</v>
      </c>
      <c r="B268" s="13" t="s">
        <v>265</v>
      </c>
      <c r="C268" s="19" t="s">
        <v>188</v>
      </c>
      <c r="D268" s="15">
        <f>32700-32700</f>
        <v>0</v>
      </c>
      <c r="E268" s="15">
        <v>21449.5</v>
      </c>
      <c r="F268" s="15">
        <v>21449.5</v>
      </c>
      <c r="G268" s="15">
        <f t="shared" si="10"/>
        <v>100</v>
      </c>
    </row>
    <row r="269" spans="1:7" ht="26.45" hidden="1" customHeight="1">
      <c r="A269" s="12" t="s">
        <v>150</v>
      </c>
      <c r="B269" s="41" t="s">
        <v>252</v>
      </c>
      <c r="C269" s="42" t="s">
        <v>253</v>
      </c>
      <c r="D269" s="15">
        <v>0</v>
      </c>
      <c r="E269" s="15">
        <v>0</v>
      </c>
      <c r="F269" s="15">
        <v>0</v>
      </c>
      <c r="G269" s="15"/>
    </row>
    <row r="270" spans="1:7" ht="26.45" hidden="1" customHeight="1">
      <c r="A270" s="12" t="s">
        <v>150</v>
      </c>
      <c r="B270" s="13" t="s">
        <v>258</v>
      </c>
      <c r="C270" s="14" t="s">
        <v>133</v>
      </c>
      <c r="D270" s="15">
        <v>0</v>
      </c>
      <c r="E270" s="15">
        <v>0</v>
      </c>
      <c r="F270" s="15">
        <v>0</v>
      </c>
      <c r="G270" s="15"/>
    </row>
    <row r="271" spans="1:7" ht="26.45" customHeight="1">
      <c r="A271" s="12" t="s">
        <v>150</v>
      </c>
      <c r="B271" s="13" t="s">
        <v>259</v>
      </c>
      <c r="C271" s="14" t="s">
        <v>142</v>
      </c>
      <c r="D271" s="15">
        <v>375.1</v>
      </c>
      <c r="E271" s="15">
        <v>2962.9</v>
      </c>
      <c r="F271" s="15">
        <v>2962.9</v>
      </c>
      <c r="G271" s="15">
        <f t="shared" ref="G271:G343" si="12">F271/E271*100</f>
        <v>100</v>
      </c>
    </row>
    <row r="272" spans="1:7" ht="44.45" customHeight="1">
      <c r="A272" s="12" t="s">
        <v>150</v>
      </c>
      <c r="B272" s="13" t="s">
        <v>266</v>
      </c>
      <c r="C272" s="14" t="s">
        <v>189</v>
      </c>
      <c r="D272" s="15">
        <v>30910.5</v>
      </c>
      <c r="E272" s="15">
        <v>15710.8</v>
      </c>
      <c r="F272" s="15">
        <v>15710.8</v>
      </c>
      <c r="G272" s="15">
        <f t="shared" si="12"/>
        <v>100</v>
      </c>
    </row>
    <row r="273" spans="1:8" ht="69" customHeight="1">
      <c r="A273" s="12" t="s">
        <v>150</v>
      </c>
      <c r="B273" s="37" t="s">
        <v>254</v>
      </c>
      <c r="C273" s="35" t="s">
        <v>255</v>
      </c>
      <c r="D273" s="15">
        <v>0</v>
      </c>
      <c r="E273" s="15">
        <v>2435.8000000000002</v>
      </c>
      <c r="F273" s="15">
        <v>2435.8000000000002</v>
      </c>
      <c r="G273" s="15">
        <f t="shared" si="12"/>
        <v>100</v>
      </c>
    </row>
    <row r="274" spans="1:8" ht="40.15" hidden="1" customHeight="1">
      <c r="A274" s="12" t="s">
        <v>150</v>
      </c>
      <c r="B274" s="13" t="s">
        <v>267</v>
      </c>
      <c r="C274" s="14" t="s">
        <v>190</v>
      </c>
      <c r="D274" s="15">
        <v>0</v>
      </c>
      <c r="E274" s="15">
        <v>0</v>
      </c>
      <c r="F274" s="15">
        <v>0</v>
      </c>
      <c r="G274" s="15" t="e">
        <f t="shared" si="12"/>
        <v>#DIV/0!</v>
      </c>
    </row>
    <row r="275" spans="1:8" ht="57.75" customHeight="1">
      <c r="A275" s="12" t="s">
        <v>150</v>
      </c>
      <c r="B275" s="13" t="s">
        <v>268</v>
      </c>
      <c r="C275" s="14" t="s">
        <v>191</v>
      </c>
      <c r="D275" s="15">
        <v>0</v>
      </c>
      <c r="E275" s="15">
        <v>1251</v>
      </c>
      <c r="F275" s="15">
        <v>1251</v>
      </c>
      <c r="G275" s="15">
        <f t="shared" si="12"/>
        <v>100</v>
      </c>
    </row>
    <row r="276" spans="1:8" ht="14.25" customHeight="1">
      <c r="A276" s="12" t="s">
        <v>150</v>
      </c>
      <c r="B276" s="13" t="s">
        <v>269</v>
      </c>
      <c r="C276" s="14" t="s">
        <v>192</v>
      </c>
      <c r="D276" s="15">
        <v>264.7</v>
      </c>
      <c r="E276" s="15">
        <v>418.4</v>
      </c>
      <c r="F276" s="15">
        <v>418.4</v>
      </c>
      <c r="G276" s="15">
        <f t="shared" si="12"/>
        <v>100</v>
      </c>
    </row>
    <row r="277" spans="1:8" ht="27" customHeight="1">
      <c r="A277" s="12" t="s">
        <v>150</v>
      </c>
      <c r="B277" s="13" t="s">
        <v>523</v>
      </c>
      <c r="C277" s="14" t="s">
        <v>522</v>
      </c>
      <c r="D277" s="15">
        <v>0</v>
      </c>
      <c r="E277" s="15">
        <v>286035.40000000002</v>
      </c>
      <c r="F277" s="15">
        <v>286035.40000000002</v>
      </c>
      <c r="G277" s="15">
        <f t="shared" si="12"/>
        <v>100</v>
      </c>
    </row>
    <row r="278" spans="1:8" ht="14.25" customHeight="1">
      <c r="A278" s="12" t="s">
        <v>150</v>
      </c>
      <c r="B278" s="13" t="s">
        <v>262</v>
      </c>
      <c r="C278" s="14" t="s">
        <v>134</v>
      </c>
      <c r="D278" s="15">
        <v>167626.79999999999</v>
      </c>
      <c r="E278" s="15">
        <v>601907.1</v>
      </c>
      <c r="F278" s="15">
        <v>601718.19999999995</v>
      </c>
      <c r="G278" s="15">
        <f t="shared" si="12"/>
        <v>99.968616419377682</v>
      </c>
      <c r="H278" s="45"/>
    </row>
    <row r="279" spans="1:8" ht="30" hidden="1" customHeight="1">
      <c r="A279" s="12" t="s">
        <v>150</v>
      </c>
      <c r="B279" s="13" t="s">
        <v>487</v>
      </c>
      <c r="C279" s="14" t="s">
        <v>486</v>
      </c>
      <c r="D279" s="15">
        <v>0</v>
      </c>
      <c r="E279" s="15">
        <v>0</v>
      </c>
      <c r="F279" s="15">
        <v>0</v>
      </c>
      <c r="G279" s="15" t="e">
        <f t="shared" si="12"/>
        <v>#DIV/0!</v>
      </c>
      <c r="H279" s="45"/>
    </row>
    <row r="280" spans="1:8" ht="14.25" customHeight="1">
      <c r="A280" s="12" t="s">
        <v>150</v>
      </c>
      <c r="B280" s="36" t="s">
        <v>263</v>
      </c>
      <c r="C280" s="35" t="s">
        <v>143</v>
      </c>
      <c r="D280" s="15">
        <v>0</v>
      </c>
      <c r="E280" s="15">
        <v>11531</v>
      </c>
      <c r="F280" s="15">
        <v>11531</v>
      </c>
      <c r="G280" s="15">
        <f t="shared" si="12"/>
        <v>100</v>
      </c>
    </row>
    <row r="281" spans="1:8" ht="27" customHeight="1">
      <c r="A281" s="12" t="s">
        <v>150</v>
      </c>
      <c r="B281" s="33" t="s">
        <v>556</v>
      </c>
      <c r="C281" s="34" t="s">
        <v>537</v>
      </c>
      <c r="D281" s="15">
        <v>0</v>
      </c>
      <c r="E281" s="15">
        <v>781.7</v>
      </c>
      <c r="F281" s="15">
        <v>781.7</v>
      </c>
      <c r="G281" s="15">
        <f t="shared" si="12"/>
        <v>100</v>
      </c>
    </row>
    <row r="282" spans="1:8" ht="25.5" hidden="1">
      <c r="A282" s="12" t="s">
        <v>150</v>
      </c>
      <c r="B282" s="36" t="s">
        <v>449</v>
      </c>
      <c r="C282" s="35" t="s">
        <v>438</v>
      </c>
      <c r="D282" s="15">
        <v>0</v>
      </c>
      <c r="E282" s="15">
        <v>0</v>
      </c>
      <c r="F282" s="15">
        <v>0</v>
      </c>
      <c r="G282" s="15" t="e">
        <f t="shared" si="12"/>
        <v>#DIV/0!</v>
      </c>
    </row>
    <row r="283" spans="1:8" ht="39.75" customHeight="1">
      <c r="A283" s="12" t="s">
        <v>150</v>
      </c>
      <c r="B283" s="36" t="s">
        <v>497</v>
      </c>
      <c r="C283" s="35" t="s">
        <v>496</v>
      </c>
      <c r="D283" s="15">
        <v>0</v>
      </c>
      <c r="E283" s="15">
        <v>-404.3</v>
      </c>
      <c r="F283" s="15">
        <v>-404.3</v>
      </c>
      <c r="G283" s="15">
        <f t="shared" si="12"/>
        <v>100</v>
      </c>
    </row>
    <row r="284" spans="1:8" ht="63.75" hidden="1">
      <c r="A284" s="12" t="s">
        <v>150</v>
      </c>
      <c r="B284" s="36" t="s">
        <v>337</v>
      </c>
      <c r="C284" s="35" t="s">
        <v>335</v>
      </c>
      <c r="D284" s="15">
        <v>0</v>
      </c>
      <c r="E284" s="15">
        <v>0</v>
      </c>
      <c r="F284" s="15">
        <v>0</v>
      </c>
      <c r="G284" s="15" t="e">
        <f t="shared" si="12"/>
        <v>#DIV/0!</v>
      </c>
    </row>
    <row r="285" spans="1:8" ht="51" hidden="1">
      <c r="A285" s="12" t="s">
        <v>150</v>
      </c>
      <c r="B285" s="36" t="s">
        <v>338</v>
      </c>
      <c r="C285" s="35" t="s">
        <v>336</v>
      </c>
      <c r="D285" s="15">
        <v>0</v>
      </c>
      <c r="E285" s="15">
        <v>0</v>
      </c>
      <c r="F285" s="15">
        <v>0</v>
      </c>
      <c r="G285" s="15" t="e">
        <f t="shared" si="12"/>
        <v>#DIV/0!</v>
      </c>
    </row>
    <row r="286" spans="1:8" ht="26.25" customHeight="1">
      <c r="A286" s="12" t="s">
        <v>150</v>
      </c>
      <c r="B286" s="13" t="s">
        <v>256</v>
      </c>
      <c r="C286" s="14" t="s">
        <v>137</v>
      </c>
      <c r="D286" s="15">
        <v>0</v>
      </c>
      <c r="E286" s="15">
        <v>-7491.3</v>
      </c>
      <c r="F286" s="15">
        <v>-14902.5</v>
      </c>
      <c r="G286" s="15">
        <f t="shared" si="12"/>
        <v>198.93075968123023</v>
      </c>
    </row>
    <row r="287" spans="1:8" s="11" customFormat="1" ht="14.25" customHeight="1">
      <c r="A287" s="7" t="s">
        <v>193</v>
      </c>
      <c r="B287" s="13" t="s">
        <v>21</v>
      </c>
      <c r="C287" s="9" t="s">
        <v>194</v>
      </c>
      <c r="D287" s="10">
        <f>SUM(D288:D296)</f>
        <v>6476</v>
      </c>
      <c r="E287" s="10">
        <f>SUM(E288:E296)</f>
        <v>9982.3000000000011</v>
      </c>
      <c r="F287" s="10">
        <f>SUM(F288:F296)</f>
        <v>10083.900000000001</v>
      </c>
      <c r="G287" s="21">
        <f t="shared" si="12"/>
        <v>101.01780150867035</v>
      </c>
    </row>
    <row r="288" spans="1:8" ht="51" hidden="1">
      <c r="A288" s="12" t="s">
        <v>193</v>
      </c>
      <c r="B288" s="13" t="s">
        <v>232</v>
      </c>
      <c r="C288" s="14" t="s">
        <v>233</v>
      </c>
      <c r="D288" s="15">
        <v>0</v>
      </c>
      <c r="E288" s="15">
        <v>0</v>
      </c>
      <c r="F288" s="15">
        <v>0</v>
      </c>
      <c r="G288" s="15" t="e">
        <f t="shared" si="12"/>
        <v>#DIV/0!</v>
      </c>
    </row>
    <row r="289" spans="1:10" ht="38.25" hidden="1">
      <c r="A289" s="12" t="s">
        <v>193</v>
      </c>
      <c r="B289" s="36" t="s">
        <v>234</v>
      </c>
      <c r="C289" s="35" t="s">
        <v>235</v>
      </c>
      <c r="D289" s="15">
        <v>0</v>
      </c>
      <c r="E289" s="15">
        <v>0</v>
      </c>
      <c r="F289" s="15">
        <v>0</v>
      </c>
      <c r="G289" s="15" t="e">
        <f t="shared" si="12"/>
        <v>#DIV/0!</v>
      </c>
    </row>
    <row r="290" spans="1:10" ht="28.15" customHeight="1">
      <c r="A290" s="12" t="s">
        <v>193</v>
      </c>
      <c r="B290" s="36" t="s">
        <v>525</v>
      </c>
      <c r="C290" s="35" t="s">
        <v>524</v>
      </c>
      <c r="D290" s="15">
        <v>0</v>
      </c>
      <c r="E290" s="15">
        <v>2831.5</v>
      </c>
      <c r="F290" s="15">
        <v>2831.5</v>
      </c>
      <c r="G290" s="15">
        <f t="shared" si="12"/>
        <v>100</v>
      </c>
    </row>
    <row r="291" spans="1:10" ht="38.25" hidden="1">
      <c r="A291" s="12" t="s">
        <v>193</v>
      </c>
      <c r="B291" s="36" t="s">
        <v>356</v>
      </c>
      <c r="C291" s="35" t="s">
        <v>355</v>
      </c>
      <c r="D291" s="15">
        <v>0</v>
      </c>
      <c r="E291" s="15">
        <v>0</v>
      </c>
      <c r="F291" s="15">
        <v>0</v>
      </c>
      <c r="G291" s="15" t="e">
        <f t="shared" si="12"/>
        <v>#DIV/0!</v>
      </c>
    </row>
    <row r="292" spans="1:10" ht="14.25" customHeight="1">
      <c r="A292" s="12" t="s">
        <v>193</v>
      </c>
      <c r="B292" s="13" t="s">
        <v>258</v>
      </c>
      <c r="C292" s="14" t="s">
        <v>133</v>
      </c>
      <c r="D292" s="15">
        <v>6476</v>
      </c>
      <c r="E292" s="15">
        <v>6422.1</v>
      </c>
      <c r="F292" s="15">
        <v>6422.1</v>
      </c>
      <c r="G292" s="15">
        <f t="shared" si="12"/>
        <v>100</v>
      </c>
    </row>
    <row r="293" spans="1:10" ht="27.75" customHeight="1">
      <c r="A293" s="12" t="s">
        <v>193</v>
      </c>
      <c r="B293" s="13" t="s">
        <v>487</v>
      </c>
      <c r="C293" s="14" t="s">
        <v>486</v>
      </c>
      <c r="D293" s="15">
        <v>0</v>
      </c>
      <c r="E293" s="15">
        <v>659.7</v>
      </c>
      <c r="F293" s="15">
        <v>691.1</v>
      </c>
      <c r="G293" s="15">
        <f t="shared" si="12"/>
        <v>104.75973927542823</v>
      </c>
    </row>
    <row r="294" spans="1:10" ht="26.45" hidden="1" customHeight="1">
      <c r="A294" s="12" t="s">
        <v>193</v>
      </c>
      <c r="B294" s="13" t="s">
        <v>260</v>
      </c>
      <c r="C294" s="14" t="s">
        <v>135</v>
      </c>
      <c r="D294" s="15">
        <v>0</v>
      </c>
      <c r="E294" s="15">
        <v>0</v>
      </c>
      <c r="F294" s="15">
        <v>0</v>
      </c>
      <c r="G294" s="15" t="e">
        <f t="shared" si="12"/>
        <v>#DIV/0!</v>
      </c>
    </row>
    <row r="295" spans="1:10" ht="43.5" customHeight="1">
      <c r="A295" s="12" t="s">
        <v>193</v>
      </c>
      <c r="B295" s="13" t="s">
        <v>490</v>
      </c>
      <c r="C295" s="14" t="s">
        <v>488</v>
      </c>
      <c r="D295" s="15">
        <v>0</v>
      </c>
      <c r="E295" s="15">
        <v>69</v>
      </c>
      <c r="F295" s="15">
        <v>139.19999999999999</v>
      </c>
      <c r="G295" s="15">
        <f t="shared" si="12"/>
        <v>201.7391304347826</v>
      </c>
    </row>
    <row r="296" spans="1:10" ht="26.45" hidden="1" customHeight="1">
      <c r="A296" s="12" t="s">
        <v>193</v>
      </c>
      <c r="B296" s="13" t="s">
        <v>256</v>
      </c>
      <c r="C296" s="14" t="s">
        <v>137</v>
      </c>
      <c r="D296" s="15">
        <v>0</v>
      </c>
      <c r="E296" s="15">
        <v>0</v>
      </c>
      <c r="F296" s="15">
        <v>0</v>
      </c>
      <c r="G296" s="15" t="e">
        <f t="shared" si="12"/>
        <v>#DIV/0!</v>
      </c>
    </row>
    <row r="297" spans="1:10" s="11" customFormat="1" ht="13.15" customHeight="1">
      <c r="A297" s="7" t="s">
        <v>195</v>
      </c>
      <c r="B297" s="13" t="s">
        <v>21</v>
      </c>
      <c r="C297" s="9" t="s">
        <v>196</v>
      </c>
      <c r="D297" s="10">
        <f>SUM(D298:D341)</f>
        <v>22097</v>
      </c>
      <c r="E297" s="10">
        <f>SUM(E298:E341)</f>
        <v>45508.6</v>
      </c>
      <c r="F297" s="10">
        <f>SUM(F298:F341)</f>
        <v>47201.700000000004</v>
      </c>
      <c r="G297" s="10">
        <f t="shared" si="12"/>
        <v>103.72039570542712</v>
      </c>
    </row>
    <row r="298" spans="1:10" s="11" customFormat="1" ht="53.45" customHeight="1">
      <c r="A298" s="23" t="s">
        <v>195</v>
      </c>
      <c r="B298" s="13" t="s">
        <v>340</v>
      </c>
      <c r="C298" s="19" t="s">
        <v>339</v>
      </c>
      <c r="D298" s="17">
        <v>2.9</v>
      </c>
      <c r="E298" s="17">
        <v>2.9</v>
      </c>
      <c r="F298" s="17">
        <v>1.8</v>
      </c>
      <c r="G298" s="17">
        <f t="shared" si="12"/>
        <v>62.068965517241381</v>
      </c>
    </row>
    <row r="299" spans="1:10" ht="42" customHeight="1">
      <c r="A299" s="12" t="s">
        <v>195</v>
      </c>
      <c r="B299" s="13" t="s">
        <v>197</v>
      </c>
      <c r="C299" s="14" t="s">
        <v>198</v>
      </c>
      <c r="D299" s="15">
        <v>125</v>
      </c>
      <c r="E299" s="15">
        <v>125</v>
      </c>
      <c r="F299" s="15">
        <v>100</v>
      </c>
      <c r="G299" s="15">
        <f t="shared" si="12"/>
        <v>80</v>
      </c>
    </row>
    <row r="300" spans="1:10" ht="42" customHeight="1">
      <c r="A300" s="12" t="s">
        <v>195</v>
      </c>
      <c r="B300" s="13" t="s">
        <v>156</v>
      </c>
      <c r="C300" s="14" t="s">
        <v>157</v>
      </c>
      <c r="D300" s="15">
        <v>35</v>
      </c>
      <c r="E300" s="15">
        <v>35</v>
      </c>
      <c r="F300" s="15">
        <v>31.2</v>
      </c>
      <c r="G300" s="15">
        <f t="shared" si="12"/>
        <v>89.142857142857139</v>
      </c>
    </row>
    <row r="301" spans="1:10" ht="52.9" customHeight="1">
      <c r="A301" s="12" t="s">
        <v>195</v>
      </c>
      <c r="B301" s="13" t="s">
        <v>166</v>
      </c>
      <c r="C301" s="14" t="s">
        <v>167</v>
      </c>
      <c r="D301" s="15">
        <v>2228.6</v>
      </c>
      <c r="E301" s="15">
        <v>2348.6</v>
      </c>
      <c r="F301" s="15">
        <v>2296.6</v>
      </c>
      <c r="G301" s="15">
        <f t="shared" si="12"/>
        <v>97.785915013199357</v>
      </c>
    </row>
    <row r="302" spans="1:10" ht="26.45" customHeight="1">
      <c r="A302" s="12" t="s">
        <v>195</v>
      </c>
      <c r="B302" s="13" t="s">
        <v>199</v>
      </c>
      <c r="C302" s="14" t="s">
        <v>200</v>
      </c>
      <c r="D302" s="15">
        <v>18.2</v>
      </c>
      <c r="E302" s="15">
        <v>18.2</v>
      </c>
      <c r="F302" s="15">
        <v>18.3</v>
      </c>
      <c r="G302" s="15">
        <f t="shared" si="12"/>
        <v>100.54945054945054</v>
      </c>
    </row>
    <row r="303" spans="1:10" ht="26.45" customHeight="1">
      <c r="A303" s="12" t="s">
        <v>195</v>
      </c>
      <c r="B303" s="13" t="s">
        <v>146</v>
      </c>
      <c r="C303" s="14" t="s">
        <v>147</v>
      </c>
      <c r="D303" s="15">
        <v>3740.3</v>
      </c>
      <c r="E303" s="15">
        <v>3846.6</v>
      </c>
      <c r="F303" s="15">
        <v>2744.9</v>
      </c>
      <c r="G303" s="15">
        <f t="shared" si="12"/>
        <v>71.359122341808359</v>
      </c>
      <c r="J303" s="28"/>
    </row>
    <row r="304" spans="1:10" ht="51" hidden="1">
      <c r="A304" s="12" t="s">
        <v>195</v>
      </c>
      <c r="B304" s="13" t="s">
        <v>232</v>
      </c>
      <c r="C304" s="14" t="s">
        <v>233</v>
      </c>
      <c r="D304" s="15">
        <v>0</v>
      </c>
      <c r="E304" s="15">
        <v>0</v>
      </c>
      <c r="F304" s="15">
        <v>0</v>
      </c>
      <c r="G304" s="15" t="e">
        <f t="shared" si="12"/>
        <v>#DIV/0!</v>
      </c>
      <c r="J304" s="28"/>
    </row>
    <row r="305" spans="1:7" ht="63.75" hidden="1">
      <c r="A305" s="12" t="s">
        <v>195</v>
      </c>
      <c r="B305" s="36" t="s">
        <v>240</v>
      </c>
      <c r="C305" s="35" t="s">
        <v>241</v>
      </c>
      <c r="D305" s="15">
        <v>0</v>
      </c>
      <c r="E305" s="15">
        <v>0</v>
      </c>
      <c r="F305" s="15">
        <v>0</v>
      </c>
      <c r="G305" s="15" t="e">
        <f t="shared" si="12"/>
        <v>#DIV/0!</v>
      </c>
    </row>
    <row r="306" spans="1:7" ht="42.75" customHeight="1">
      <c r="A306" s="12" t="s">
        <v>195</v>
      </c>
      <c r="B306" s="36" t="s">
        <v>234</v>
      </c>
      <c r="C306" s="35" t="s">
        <v>235</v>
      </c>
      <c r="D306" s="15">
        <v>0</v>
      </c>
      <c r="E306" s="15">
        <v>2487.6</v>
      </c>
      <c r="F306" s="15">
        <v>2498.5</v>
      </c>
      <c r="G306" s="15">
        <f t="shared" si="12"/>
        <v>100.43817333976523</v>
      </c>
    </row>
    <row r="307" spans="1:7" ht="55.5" customHeight="1">
      <c r="A307" s="12" t="s">
        <v>195</v>
      </c>
      <c r="B307" s="36" t="s">
        <v>236</v>
      </c>
      <c r="C307" s="35" t="s">
        <v>237</v>
      </c>
      <c r="D307" s="15">
        <v>0</v>
      </c>
      <c r="E307" s="15">
        <v>0</v>
      </c>
      <c r="F307" s="15">
        <v>516.5</v>
      </c>
      <c r="G307" s="15"/>
    </row>
    <row r="308" spans="1:7" ht="54" customHeight="1">
      <c r="A308" s="12" t="s">
        <v>195</v>
      </c>
      <c r="B308" s="36" t="s">
        <v>343</v>
      </c>
      <c r="C308" s="35" t="s">
        <v>341</v>
      </c>
      <c r="D308" s="15">
        <v>50</v>
      </c>
      <c r="E308" s="15">
        <v>50</v>
      </c>
      <c r="F308" s="15">
        <v>25</v>
      </c>
      <c r="G308" s="15">
        <f t="shared" si="12"/>
        <v>50</v>
      </c>
    </row>
    <row r="309" spans="1:7" ht="54" customHeight="1">
      <c r="A309" s="12" t="s">
        <v>195</v>
      </c>
      <c r="B309" s="36" t="s">
        <v>358</v>
      </c>
      <c r="C309" s="35" t="s">
        <v>357</v>
      </c>
      <c r="D309" s="15">
        <v>10</v>
      </c>
      <c r="E309" s="15">
        <v>10</v>
      </c>
      <c r="F309" s="15">
        <v>77</v>
      </c>
      <c r="G309" s="15">
        <f t="shared" si="12"/>
        <v>770</v>
      </c>
    </row>
    <row r="310" spans="1:7" ht="53.45" customHeight="1">
      <c r="A310" s="12" t="s">
        <v>195</v>
      </c>
      <c r="B310" s="18" t="s">
        <v>344</v>
      </c>
      <c r="C310" s="19" t="s">
        <v>342</v>
      </c>
      <c r="D310" s="15">
        <v>24</v>
      </c>
      <c r="E310" s="15">
        <v>24</v>
      </c>
      <c r="F310" s="15">
        <v>18.399999999999999</v>
      </c>
      <c r="G310" s="15">
        <f t="shared" si="12"/>
        <v>76.666666666666657</v>
      </c>
    </row>
    <row r="311" spans="1:7" ht="41.25" customHeight="1">
      <c r="A311" s="12" t="s">
        <v>195</v>
      </c>
      <c r="B311" s="18" t="s">
        <v>291</v>
      </c>
      <c r="C311" s="19" t="s">
        <v>289</v>
      </c>
      <c r="D311" s="15">
        <v>941</v>
      </c>
      <c r="E311" s="15">
        <v>941</v>
      </c>
      <c r="F311" s="15">
        <v>679.1</v>
      </c>
      <c r="G311" s="15">
        <f t="shared" si="12"/>
        <v>72.167906482465455</v>
      </c>
    </row>
    <row r="312" spans="1:7" ht="53.25" customHeight="1">
      <c r="A312" s="12" t="s">
        <v>195</v>
      </c>
      <c r="B312" s="18" t="s">
        <v>334</v>
      </c>
      <c r="C312" s="19" t="s">
        <v>333</v>
      </c>
      <c r="D312" s="15">
        <v>1177.5</v>
      </c>
      <c r="E312" s="15">
        <v>1177.5</v>
      </c>
      <c r="F312" s="15">
        <v>3500</v>
      </c>
      <c r="G312" s="15">
        <f t="shared" si="12"/>
        <v>297.23991507430998</v>
      </c>
    </row>
    <row r="313" spans="1:7" ht="46.5" customHeight="1">
      <c r="A313" s="12" t="s">
        <v>195</v>
      </c>
      <c r="B313" s="18" t="s">
        <v>347</v>
      </c>
      <c r="C313" s="19" t="s">
        <v>345</v>
      </c>
      <c r="D313" s="15">
        <v>0</v>
      </c>
      <c r="E313" s="15">
        <v>0</v>
      </c>
      <c r="F313" s="15">
        <v>1258.3</v>
      </c>
      <c r="G313" s="15"/>
    </row>
    <row r="314" spans="1:7" ht="96" customHeight="1">
      <c r="A314" s="12" t="s">
        <v>195</v>
      </c>
      <c r="B314" s="33" t="s">
        <v>538</v>
      </c>
      <c r="C314" s="34" t="s">
        <v>539</v>
      </c>
      <c r="D314" s="15">
        <v>0</v>
      </c>
      <c r="E314" s="15">
        <v>0</v>
      </c>
      <c r="F314" s="15">
        <v>49.2</v>
      </c>
      <c r="G314" s="15"/>
    </row>
    <row r="315" spans="1:7" ht="63.75" hidden="1">
      <c r="A315" s="12" t="s">
        <v>195</v>
      </c>
      <c r="B315" s="18" t="s">
        <v>348</v>
      </c>
      <c r="C315" s="19" t="s">
        <v>346</v>
      </c>
      <c r="D315" s="15">
        <v>0</v>
      </c>
      <c r="E315" s="15">
        <v>0</v>
      </c>
      <c r="F315" s="15">
        <v>0</v>
      </c>
      <c r="G315" s="15"/>
    </row>
    <row r="316" spans="1:7" ht="92.25" customHeight="1">
      <c r="A316" s="12" t="s">
        <v>195</v>
      </c>
      <c r="B316" s="18" t="s">
        <v>296</v>
      </c>
      <c r="C316" s="19" t="s">
        <v>295</v>
      </c>
      <c r="D316" s="15">
        <v>0</v>
      </c>
      <c r="E316" s="15">
        <v>0</v>
      </c>
      <c r="F316" s="15">
        <v>2.7</v>
      </c>
      <c r="G316" s="15"/>
    </row>
    <row r="317" spans="1:7" ht="51">
      <c r="A317" s="12" t="s">
        <v>195</v>
      </c>
      <c r="B317" s="13" t="s">
        <v>292</v>
      </c>
      <c r="C317" s="24" t="s">
        <v>290</v>
      </c>
      <c r="D317" s="15">
        <v>42.3</v>
      </c>
      <c r="E317" s="15">
        <v>42.3</v>
      </c>
      <c r="F317" s="15">
        <v>234.3</v>
      </c>
      <c r="G317" s="15">
        <f t="shared" si="12"/>
        <v>553.90070921985819</v>
      </c>
    </row>
    <row r="318" spans="1:7" hidden="1">
      <c r="A318" s="12" t="s">
        <v>195</v>
      </c>
      <c r="B318" s="13" t="s">
        <v>148</v>
      </c>
      <c r="C318" s="24" t="s">
        <v>149</v>
      </c>
      <c r="D318" s="15">
        <v>0</v>
      </c>
      <c r="E318" s="15">
        <v>0</v>
      </c>
      <c r="F318" s="15">
        <v>0</v>
      </c>
      <c r="G318" s="15" t="e">
        <f t="shared" si="12"/>
        <v>#DIV/0!</v>
      </c>
    </row>
    <row r="319" spans="1:7">
      <c r="A319" s="12" t="s">
        <v>195</v>
      </c>
      <c r="B319" s="13" t="s">
        <v>185</v>
      </c>
      <c r="C319" s="24" t="s">
        <v>186</v>
      </c>
      <c r="D319" s="15">
        <v>123.2</v>
      </c>
      <c r="E319" s="15">
        <v>123.2</v>
      </c>
      <c r="F319" s="15">
        <v>214.5</v>
      </c>
      <c r="G319" s="15">
        <f t="shared" si="12"/>
        <v>174.10714285714286</v>
      </c>
    </row>
    <row r="320" spans="1:7" ht="25.5">
      <c r="A320" s="12" t="s">
        <v>195</v>
      </c>
      <c r="B320" s="13" t="s">
        <v>482</v>
      </c>
      <c r="C320" s="24" t="s">
        <v>477</v>
      </c>
      <c r="D320" s="15">
        <v>0</v>
      </c>
      <c r="E320" s="15">
        <v>12</v>
      </c>
      <c r="F320" s="15">
        <v>12</v>
      </c>
      <c r="G320" s="15">
        <f t="shared" si="12"/>
        <v>100</v>
      </c>
    </row>
    <row r="321" spans="1:7" ht="25.5">
      <c r="A321" s="12" t="s">
        <v>195</v>
      </c>
      <c r="B321" s="13" t="s">
        <v>483</v>
      </c>
      <c r="C321" s="24" t="s">
        <v>478</v>
      </c>
      <c r="D321" s="15">
        <v>0</v>
      </c>
      <c r="E321" s="15">
        <v>7.5</v>
      </c>
      <c r="F321" s="15">
        <v>7.5</v>
      </c>
      <c r="G321" s="15">
        <f t="shared" si="12"/>
        <v>100</v>
      </c>
    </row>
    <row r="322" spans="1:7" ht="28.15" hidden="1" customHeight="1">
      <c r="A322" s="12" t="s">
        <v>195</v>
      </c>
      <c r="B322" s="13" t="s">
        <v>264</v>
      </c>
      <c r="C322" s="19" t="s">
        <v>203</v>
      </c>
      <c r="D322" s="15">
        <f>924.6-924.6</f>
        <v>0</v>
      </c>
      <c r="E322" s="15">
        <v>0</v>
      </c>
      <c r="F322" s="15">
        <v>0</v>
      </c>
      <c r="G322" s="15" t="e">
        <f t="shared" si="12"/>
        <v>#DIV/0!</v>
      </c>
    </row>
    <row r="323" spans="1:7" ht="28.15" hidden="1" customHeight="1">
      <c r="A323" s="12" t="s">
        <v>195</v>
      </c>
      <c r="B323" s="37" t="s">
        <v>350</v>
      </c>
      <c r="C323" s="34" t="s">
        <v>349</v>
      </c>
      <c r="D323" s="15">
        <v>0</v>
      </c>
      <c r="E323" s="15">
        <v>0</v>
      </c>
      <c r="F323" s="15">
        <v>0</v>
      </c>
      <c r="G323" s="15" t="e">
        <f t="shared" si="12"/>
        <v>#DIV/0!</v>
      </c>
    </row>
    <row r="324" spans="1:7" ht="28.15" hidden="1" customHeight="1">
      <c r="A324" s="12" t="s">
        <v>195</v>
      </c>
      <c r="B324" s="38" t="s">
        <v>242</v>
      </c>
      <c r="C324" s="35" t="s">
        <v>243</v>
      </c>
      <c r="D324" s="15">
        <v>0</v>
      </c>
      <c r="E324" s="15">
        <v>0</v>
      </c>
      <c r="F324" s="15">
        <v>0</v>
      </c>
      <c r="G324" s="15" t="e">
        <f t="shared" si="12"/>
        <v>#DIV/0!</v>
      </c>
    </row>
    <row r="325" spans="1:7" ht="28.15" hidden="1" customHeight="1">
      <c r="A325" s="12" t="s">
        <v>195</v>
      </c>
      <c r="B325" s="37" t="s">
        <v>244</v>
      </c>
      <c r="C325" s="39" t="s">
        <v>203</v>
      </c>
      <c r="D325" s="15">
        <v>0</v>
      </c>
      <c r="E325" s="15">
        <v>0</v>
      </c>
      <c r="F325" s="15">
        <v>0</v>
      </c>
      <c r="G325" s="15" t="e">
        <f t="shared" si="12"/>
        <v>#DIV/0!</v>
      </c>
    </row>
    <row r="326" spans="1:7">
      <c r="A326" s="12" t="s">
        <v>195</v>
      </c>
      <c r="B326" s="13" t="s">
        <v>258</v>
      </c>
      <c r="C326" s="14" t="s">
        <v>133</v>
      </c>
      <c r="D326" s="15">
        <v>389.1</v>
      </c>
      <c r="E326" s="15">
        <v>7644</v>
      </c>
      <c r="F326" s="15">
        <v>7644</v>
      </c>
      <c r="G326" s="15">
        <f t="shared" si="12"/>
        <v>100</v>
      </c>
    </row>
    <row r="327" spans="1:7" ht="26.45" customHeight="1">
      <c r="A327" s="12" t="s">
        <v>195</v>
      </c>
      <c r="B327" s="13" t="s">
        <v>259</v>
      </c>
      <c r="C327" s="14" t="s">
        <v>142</v>
      </c>
      <c r="D327" s="15">
        <v>6059.4</v>
      </c>
      <c r="E327" s="15">
        <v>6323.3</v>
      </c>
      <c r="F327" s="15">
        <v>6323</v>
      </c>
      <c r="G327" s="15">
        <f t="shared" si="12"/>
        <v>99.995255641832586</v>
      </c>
    </row>
    <row r="328" spans="1:7" ht="41.25" customHeight="1">
      <c r="A328" s="12" t="s">
        <v>195</v>
      </c>
      <c r="B328" s="13" t="s">
        <v>270</v>
      </c>
      <c r="C328" s="14" t="s">
        <v>204</v>
      </c>
      <c r="D328" s="15">
        <v>669.3</v>
      </c>
      <c r="E328" s="15">
        <v>669.3</v>
      </c>
      <c r="F328" s="15">
        <v>450</v>
      </c>
      <c r="G328" s="15">
        <f t="shared" si="12"/>
        <v>67.234424025100864</v>
      </c>
    </row>
    <row r="329" spans="1:7" ht="26.45" customHeight="1">
      <c r="A329" s="12" t="s">
        <v>195</v>
      </c>
      <c r="B329" s="13" t="s">
        <v>271</v>
      </c>
      <c r="C329" s="14" t="s">
        <v>205</v>
      </c>
      <c r="D329" s="15">
        <v>6461.2</v>
      </c>
      <c r="E329" s="15">
        <v>6461.2</v>
      </c>
      <c r="F329" s="15">
        <v>6077.2</v>
      </c>
      <c r="G329" s="15">
        <f t="shared" si="12"/>
        <v>94.056831548319195</v>
      </c>
    </row>
    <row r="330" spans="1:7" ht="18" customHeight="1">
      <c r="A330" s="12" t="s">
        <v>195</v>
      </c>
      <c r="B330" s="13" t="s">
        <v>262</v>
      </c>
      <c r="C330" s="14" t="s">
        <v>134</v>
      </c>
      <c r="D330" s="15">
        <v>0</v>
      </c>
      <c r="E330" s="15">
        <v>15113.8</v>
      </c>
      <c r="F330" s="15">
        <v>15113.8</v>
      </c>
      <c r="G330" s="15">
        <f t="shared" si="12"/>
        <v>100</v>
      </c>
    </row>
    <row r="331" spans="1:7" ht="25.5">
      <c r="A331" s="12" t="s">
        <v>195</v>
      </c>
      <c r="B331" s="13" t="s">
        <v>487</v>
      </c>
      <c r="C331" s="14" t="s">
        <v>486</v>
      </c>
      <c r="D331" s="15">
        <v>0</v>
      </c>
      <c r="E331" s="15">
        <v>9.1</v>
      </c>
      <c r="F331" s="15">
        <v>9.1</v>
      </c>
      <c r="G331" s="15">
        <f t="shared" si="12"/>
        <v>100</v>
      </c>
    </row>
    <row r="332" spans="1:7" ht="13.15" hidden="1" customHeight="1">
      <c r="A332" s="12" t="s">
        <v>195</v>
      </c>
      <c r="B332" s="13" t="s">
        <v>263</v>
      </c>
      <c r="C332" s="14" t="s">
        <v>143</v>
      </c>
      <c r="D332" s="15">
        <v>0</v>
      </c>
      <c r="E332" s="15">
        <v>0</v>
      </c>
      <c r="F332" s="15">
        <v>0</v>
      </c>
      <c r="G332" s="15" t="e">
        <f t="shared" si="12"/>
        <v>#DIV/0!</v>
      </c>
    </row>
    <row r="333" spans="1:7" ht="27.75" customHeight="1">
      <c r="A333" s="12" t="s">
        <v>195</v>
      </c>
      <c r="B333" s="33" t="s">
        <v>555</v>
      </c>
      <c r="C333" s="34" t="s">
        <v>537</v>
      </c>
      <c r="D333" s="15">
        <v>0</v>
      </c>
      <c r="E333" s="15">
        <v>0</v>
      </c>
      <c r="F333" s="15">
        <v>303.8</v>
      </c>
      <c r="G333" s="15"/>
    </row>
    <row r="334" spans="1:7" ht="38.25">
      <c r="A334" s="12" t="s">
        <v>195</v>
      </c>
      <c r="B334" s="33" t="s">
        <v>556</v>
      </c>
      <c r="C334" s="34" t="s">
        <v>551</v>
      </c>
      <c r="D334" s="15">
        <v>0</v>
      </c>
      <c r="E334" s="15">
        <v>303.8</v>
      </c>
      <c r="F334" s="15">
        <v>135.1</v>
      </c>
      <c r="G334" s="15">
        <f t="shared" si="12"/>
        <v>44.470046082949303</v>
      </c>
    </row>
    <row r="335" spans="1:7" ht="51">
      <c r="A335" s="12" t="s">
        <v>195</v>
      </c>
      <c r="B335" s="33" t="s">
        <v>557</v>
      </c>
      <c r="C335" s="34" t="s">
        <v>552</v>
      </c>
      <c r="D335" s="15">
        <v>0</v>
      </c>
      <c r="E335" s="15">
        <v>0</v>
      </c>
      <c r="F335" s="15">
        <v>58.3</v>
      </c>
      <c r="G335" s="15"/>
    </row>
    <row r="336" spans="1:7" ht="38.25">
      <c r="A336" s="12" t="s">
        <v>195</v>
      </c>
      <c r="B336" s="33" t="s">
        <v>553</v>
      </c>
      <c r="C336" s="34" t="s">
        <v>554</v>
      </c>
      <c r="D336" s="15">
        <v>0</v>
      </c>
      <c r="E336" s="15">
        <v>0</v>
      </c>
      <c r="F336" s="15">
        <v>-13.3</v>
      </c>
      <c r="G336" s="15"/>
    </row>
    <row r="337" spans="1:7" ht="25.5" hidden="1">
      <c r="A337" s="12" t="s">
        <v>195</v>
      </c>
      <c r="B337" s="13" t="s">
        <v>448</v>
      </c>
      <c r="C337" s="14" t="s">
        <v>439</v>
      </c>
      <c r="D337" s="15">
        <v>0</v>
      </c>
      <c r="E337" s="15">
        <v>0</v>
      </c>
      <c r="F337" s="15">
        <v>0</v>
      </c>
      <c r="G337" s="15" t="e">
        <f t="shared" si="12"/>
        <v>#DIV/0!</v>
      </c>
    </row>
    <row r="338" spans="1:7" ht="38.25" hidden="1">
      <c r="A338" s="12" t="s">
        <v>195</v>
      </c>
      <c r="B338" s="13" t="s">
        <v>251</v>
      </c>
      <c r="C338" s="35" t="s">
        <v>245</v>
      </c>
      <c r="D338" s="15">
        <v>0</v>
      </c>
      <c r="E338" s="15">
        <v>0</v>
      </c>
      <c r="F338" s="15">
        <v>0</v>
      </c>
      <c r="G338" s="15" t="e">
        <f t="shared" si="12"/>
        <v>#DIV/0!</v>
      </c>
    </row>
    <row r="339" spans="1:7" ht="38.25" hidden="1">
      <c r="A339" s="12" t="s">
        <v>195</v>
      </c>
      <c r="B339" s="36" t="s">
        <v>246</v>
      </c>
      <c r="C339" s="35" t="s">
        <v>247</v>
      </c>
      <c r="D339" s="15">
        <v>0</v>
      </c>
      <c r="E339" s="15">
        <v>0</v>
      </c>
      <c r="F339" s="15">
        <v>0</v>
      </c>
      <c r="G339" s="15" t="e">
        <f t="shared" si="12"/>
        <v>#DIV/0!</v>
      </c>
    </row>
    <row r="340" spans="1:7" ht="25.5" hidden="1">
      <c r="A340" s="12" t="s">
        <v>195</v>
      </c>
      <c r="B340" s="36" t="s">
        <v>248</v>
      </c>
      <c r="C340" s="35" t="s">
        <v>249</v>
      </c>
      <c r="D340" s="15">
        <v>0</v>
      </c>
      <c r="E340" s="15">
        <v>0</v>
      </c>
      <c r="F340" s="15">
        <v>0</v>
      </c>
      <c r="G340" s="15" t="e">
        <f t="shared" si="12"/>
        <v>#DIV/0!</v>
      </c>
    </row>
    <row r="341" spans="1:7" ht="26.25" customHeight="1">
      <c r="A341" s="12" t="s">
        <v>195</v>
      </c>
      <c r="B341" s="13" t="s">
        <v>256</v>
      </c>
      <c r="C341" s="14" t="s">
        <v>137</v>
      </c>
      <c r="D341" s="15">
        <v>0</v>
      </c>
      <c r="E341" s="15">
        <v>-2267.3000000000002</v>
      </c>
      <c r="F341" s="15">
        <v>-3185.1</v>
      </c>
      <c r="G341" s="15">
        <f t="shared" si="12"/>
        <v>140.47986591981652</v>
      </c>
    </row>
    <row r="342" spans="1:7" s="11" customFormat="1" ht="13.15" customHeight="1">
      <c r="A342" s="7" t="s">
        <v>206</v>
      </c>
      <c r="B342" s="13"/>
      <c r="C342" s="9" t="s">
        <v>207</v>
      </c>
      <c r="D342" s="10">
        <f t="shared" ref="D342:F342" si="13">D343</f>
        <v>3.5</v>
      </c>
      <c r="E342" s="10">
        <f t="shared" si="13"/>
        <v>3.5</v>
      </c>
      <c r="F342" s="10">
        <f t="shared" si="13"/>
        <v>0</v>
      </c>
      <c r="G342" s="10">
        <f t="shared" si="12"/>
        <v>0</v>
      </c>
    </row>
    <row r="343" spans="1:7" ht="38.25">
      <c r="A343" s="12" t="s">
        <v>206</v>
      </c>
      <c r="B343" s="36" t="s">
        <v>234</v>
      </c>
      <c r="C343" s="35" t="s">
        <v>235</v>
      </c>
      <c r="D343" s="15">
        <v>3.5</v>
      </c>
      <c r="E343" s="15">
        <v>3.5</v>
      </c>
      <c r="F343" s="15">
        <v>0</v>
      </c>
      <c r="G343" s="15">
        <f t="shared" si="12"/>
        <v>0</v>
      </c>
    </row>
    <row r="344" spans="1:7" s="11" customFormat="1" ht="26.45" hidden="1" customHeight="1">
      <c r="A344" s="7" t="s">
        <v>208</v>
      </c>
      <c r="B344" s="13" t="s">
        <v>21</v>
      </c>
      <c r="C344" s="9" t="s">
        <v>209</v>
      </c>
      <c r="D344" s="10">
        <f t="shared" ref="D344:F344" si="14">D345</f>
        <v>0</v>
      </c>
      <c r="E344" s="10">
        <f t="shared" si="14"/>
        <v>0</v>
      </c>
      <c r="F344" s="10">
        <f t="shared" si="14"/>
        <v>0</v>
      </c>
      <c r="G344" s="10"/>
    </row>
    <row r="345" spans="1:7" ht="38.25" hidden="1">
      <c r="A345" s="12" t="s">
        <v>208</v>
      </c>
      <c r="B345" s="36" t="s">
        <v>234</v>
      </c>
      <c r="C345" s="35" t="s">
        <v>235</v>
      </c>
      <c r="D345" s="15">
        <v>0</v>
      </c>
      <c r="E345" s="15">
        <v>0</v>
      </c>
      <c r="F345" s="15">
        <v>0</v>
      </c>
      <c r="G345" s="15"/>
    </row>
    <row r="346" spans="1:7" s="11" customFormat="1" ht="13.15" customHeight="1">
      <c r="A346" s="7" t="s">
        <v>210</v>
      </c>
      <c r="B346" s="13" t="s">
        <v>21</v>
      </c>
      <c r="C346" s="9" t="s">
        <v>211</v>
      </c>
      <c r="D346" s="10">
        <f>SUM(D347:D379)</f>
        <v>131910.9</v>
      </c>
      <c r="E346" s="10">
        <f>SUM(E347:E379)</f>
        <v>155928.49999999997</v>
      </c>
      <c r="F346" s="10">
        <f>SUM(F347:F379)</f>
        <v>128401.29999999997</v>
      </c>
      <c r="G346" s="10">
        <f t="shared" ref="G346:G380" si="15">F346/E346*100</f>
        <v>82.346267680379142</v>
      </c>
    </row>
    <row r="347" spans="1:7" ht="77.25" customHeight="1">
      <c r="A347" s="12" t="s">
        <v>210</v>
      </c>
      <c r="B347" s="13" t="s">
        <v>212</v>
      </c>
      <c r="C347" s="24" t="s">
        <v>213</v>
      </c>
      <c r="D347" s="15">
        <v>112</v>
      </c>
      <c r="E347" s="15">
        <v>112</v>
      </c>
      <c r="F347" s="15">
        <v>121.6</v>
      </c>
      <c r="G347" s="15">
        <f t="shared" si="15"/>
        <v>108.57142857142857</v>
      </c>
    </row>
    <row r="348" spans="1:7" ht="53.25" customHeight="1">
      <c r="A348" s="12" t="s">
        <v>210</v>
      </c>
      <c r="B348" s="13" t="s">
        <v>166</v>
      </c>
      <c r="C348" s="24" t="s">
        <v>167</v>
      </c>
      <c r="D348" s="15">
        <v>357.3</v>
      </c>
      <c r="E348" s="15">
        <v>357.3</v>
      </c>
      <c r="F348" s="15">
        <v>400</v>
      </c>
      <c r="G348" s="15">
        <f t="shared" si="15"/>
        <v>111.95074167366359</v>
      </c>
    </row>
    <row r="349" spans="1:7" ht="27.75" customHeight="1">
      <c r="A349" s="12" t="s">
        <v>210</v>
      </c>
      <c r="B349" s="36" t="s">
        <v>146</v>
      </c>
      <c r="C349" s="35" t="s">
        <v>147</v>
      </c>
      <c r="D349" s="15">
        <v>0</v>
      </c>
      <c r="E349" s="15">
        <v>48</v>
      </c>
      <c r="F349" s="15">
        <v>24</v>
      </c>
      <c r="G349" s="15">
        <f t="shared" si="15"/>
        <v>50</v>
      </c>
    </row>
    <row r="350" spans="1:7" ht="51" hidden="1">
      <c r="A350" s="12" t="s">
        <v>210</v>
      </c>
      <c r="B350" s="13" t="s">
        <v>232</v>
      </c>
      <c r="C350" s="14" t="s">
        <v>233</v>
      </c>
      <c r="D350" s="15">
        <v>0</v>
      </c>
      <c r="E350" s="15">
        <v>0</v>
      </c>
      <c r="F350" s="15">
        <v>0</v>
      </c>
      <c r="G350" s="15" t="e">
        <f t="shared" si="15"/>
        <v>#DIV/0!</v>
      </c>
    </row>
    <row r="351" spans="1:7" ht="39.75" customHeight="1">
      <c r="A351" s="12" t="s">
        <v>210</v>
      </c>
      <c r="B351" s="36" t="s">
        <v>234</v>
      </c>
      <c r="C351" s="35" t="s">
        <v>235</v>
      </c>
      <c r="D351" s="15">
        <v>0</v>
      </c>
      <c r="E351" s="15">
        <v>44</v>
      </c>
      <c r="F351" s="15">
        <v>44</v>
      </c>
      <c r="G351" s="15">
        <f t="shared" si="15"/>
        <v>100</v>
      </c>
    </row>
    <row r="352" spans="1:7" ht="51" hidden="1">
      <c r="A352" s="12" t="s">
        <v>210</v>
      </c>
      <c r="B352" s="38" t="s">
        <v>172</v>
      </c>
      <c r="C352" s="40" t="s">
        <v>250</v>
      </c>
      <c r="D352" s="15">
        <v>0</v>
      </c>
      <c r="E352" s="15">
        <v>0</v>
      </c>
      <c r="F352" s="15">
        <v>0</v>
      </c>
      <c r="G352" s="15" t="e">
        <f t="shared" si="15"/>
        <v>#DIV/0!</v>
      </c>
    </row>
    <row r="353" spans="1:7" ht="38.25" hidden="1">
      <c r="A353" s="12" t="s">
        <v>210</v>
      </c>
      <c r="B353" s="38" t="s">
        <v>291</v>
      </c>
      <c r="C353" s="40" t="s">
        <v>289</v>
      </c>
      <c r="D353" s="15">
        <v>0</v>
      </c>
      <c r="E353" s="15">
        <v>0</v>
      </c>
      <c r="F353" s="15">
        <v>0</v>
      </c>
      <c r="G353" s="15" t="e">
        <f t="shared" si="15"/>
        <v>#DIV/0!</v>
      </c>
    </row>
    <row r="354" spans="1:7" ht="53.25" customHeight="1">
      <c r="A354" s="12" t="s">
        <v>210</v>
      </c>
      <c r="B354" s="38" t="s">
        <v>334</v>
      </c>
      <c r="C354" s="40" t="s">
        <v>333</v>
      </c>
      <c r="D354" s="15">
        <v>400</v>
      </c>
      <c r="E354" s="15">
        <v>400</v>
      </c>
      <c r="F354" s="15">
        <v>17.2</v>
      </c>
      <c r="G354" s="15">
        <f t="shared" si="15"/>
        <v>4.3</v>
      </c>
    </row>
    <row r="355" spans="1:7" ht="46.5" customHeight="1">
      <c r="A355" s="12" t="s">
        <v>210</v>
      </c>
      <c r="B355" s="38" t="s">
        <v>347</v>
      </c>
      <c r="C355" s="40" t="s">
        <v>345</v>
      </c>
      <c r="D355" s="15">
        <v>0</v>
      </c>
      <c r="E355" s="15">
        <v>0</v>
      </c>
      <c r="F355" s="15">
        <v>95.1</v>
      </c>
      <c r="G355" s="15"/>
    </row>
    <row r="356" spans="1:7" ht="31.5" customHeight="1">
      <c r="A356" s="43" t="s">
        <v>210</v>
      </c>
      <c r="B356" s="44" t="s">
        <v>495</v>
      </c>
      <c r="C356" s="40" t="s">
        <v>494</v>
      </c>
      <c r="D356" s="15">
        <v>0</v>
      </c>
      <c r="E356" s="15">
        <v>0</v>
      </c>
      <c r="F356" s="15">
        <v>35.1</v>
      </c>
      <c r="G356" s="15"/>
    </row>
    <row r="357" spans="1:7" ht="89.25" hidden="1">
      <c r="A357" s="43" t="s">
        <v>210</v>
      </c>
      <c r="B357" s="44" t="s">
        <v>360</v>
      </c>
      <c r="C357" s="40" t="s">
        <v>359</v>
      </c>
      <c r="D357" s="15">
        <v>0</v>
      </c>
      <c r="E357" s="15">
        <v>0</v>
      </c>
      <c r="F357" s="15">
        <v>0</v>
      </c>
      <c r="G357" s="15"/>
    </row>
    <row r="358" spans="1:7" ht="63.75" hidden="1">
      <c r="A358" s="43" t="s">
        <v>210</v>
      </c>
      <c r="B358" s="38" t="s">
        <v>348</v>
      </c>
      <c r="C358" s="40" t="s">
        <v>346</v>
      </c>
      <c r="D358" s="15">
        <v>0</v>
      </c>
      <c r="E358" s="15">
        <v>0</v>
      </c>
      <c r="F358" s="15">
        <v>0</v>
      </c>
      <c r="G358" s="15"/>
    </row>
    <row r="359" spans="1:7" ht="42" customHeight="1">
      <c r="A359" s="43" t="s">
        <v>210</v>
      </c>
      <c r="B359" s="38" t="s">
        <v>294</v>
      </c>
      <c r="C359" s="42" t="s">
        <v>293</v>
      </c>
      <c r="D359" s="15">
        <v>519</v>
      </c>
      <c r="E359" s="15">
        <v>519</v>
      </c>
      <c r="F359" s="15">
        <v>750.3</v>
      </c>
      <c r="G359" s="15">
        <f t="shared" si="15"/>
        <v>144.5664739884393</v>
      </c>
    </row>
    <row r="360" spans="1:7" hidden="1">
      <c r="A360" s="12" t="s">
        <v>210</v>
      </c>
      <c r="B360" s="36" t="s">
        <v>148</v>
      </c>
      <c r="C360" s="35" t="s">
        <v>149</v>
      </c>
      <c r="D360" s="15">
        <v>0</v>
      </c>
      <c r="E360" s="15">
        <v>0</v>
      </c>
      <c r="F360" s="15">
        <v>0</v>
      </c>
      <c r="G360" s="15"/>
    </row>
    <row r="361" spans="1:7" ht="16.899999999999999" customHeight="1">
      <c r="A361" s="12" t="s">
        <v>210</v>
      </c>
      <c r="B361" s="13" t="s">
        <v>185</v>
      </c>
      <c r="C361" s="14" t="s">
        <v>186</v>
      </c>
      <c r="D361" s="15">
        <v>2100</v>
      </c>
      <c r="E361" s="15">
        <v>2100</v>
      </c>
      <c r="F361" s="15">
        <v>1046.5999999999999</v>
      </c>
      <c r="G361" s="15">
        <f t="shared" si="15"/>
        <v>49.838095238095228</v>
      </c>
    </row>
    <row r="362" spans="1:7" ht="27.75" customHeight="1">
      <c r="A362" s="12" t="s">
        <v>210</v>
      </c>
      <c r="B362" s="13" t="s">
        <v>503</v>
      </c>
      <c r="C362" s="14" t="s">
        <v>498</v>
      </c>
      <c r="D362" s="15">
        <v>319.7</v>
      </c>
      <c r="E362" s="15">
        <v>319.7</v>
      </c>
      <c r="F362" s="15">
        <v>319.7</v>
      </c>
      <c r="G362" s="15">
        <f t="shared" si="15"/>
        <v>100</v>
      </c>
    </row>
    <row r="363" spans="1:7" ht="25.5">
      <c r="A363" s="12" t="s">
        <v>210</v>
      </c>
      <c r="B363" s="13" t="s">
        <v>504</v>
      </c>
      <c r="C363" s="14" t="s">
        <v>499</v>
      </c>
      <c r="D363" s="15">
        <v>100</v>
      </c>
      <c r="E363" s="15">
        <v>100</v>
      </c>
      <c r="F363" s="15">
        <v>100</v>
      </c>
      <c r="G363" s="15">
        <f t="shared" si="15"/>
        <v>100</v>
      </c>
    </row>
    <row r="364" spans="1:7" ht="27.75" customHeight="1">
      <c r="A364" s="12" t="s">
        <v>210</v>
      </c>
      <c r="B364" s="13" t="s">
        <v>505</v>
      </c>
      <c r="C364" s="14" t="s">
        <v>500</v>
      </c>
      <c r="D364" s="15">
        <v>174.3</v>
      </c>
      <c r="E364" s="15">
        <v>174.3</v>
      </c>
      <c r="F364" s="15">
        <v>174.3</v>
      </c>
      <c r="G364" s="15">
        <f t="shared" si="15"/>
        <v>100</v>
      </c>
    </row>
    <row r="365" spans="1:7" ht="27.75" customHeight="1">
      <c r="A365" s="12" t="s">
        <v>210</v>
      </c>
      <c r="B365" s="13" t="s">
        <v>506</v>
      </c>
      <c r="C365" s="14" t="s">
        <v>501</v>
      </c>
      <c r="D365" s="15">
        <v>78.599999999999994</v>
      </c>
      <c r="E365" s="15">
        <v>78.599999999999994</v>
      </c>
      <c r="F365" s="15">
        <v>78.599999999999994</v>
      </c>
      <c r="G365" s="15">
        <f t="shared" si="15"/>
        <v>100</v>
      </c>
    </row>
    <row r="366" spans="1:7" ht="26.25" customHeight="1">
      <c r="A366" s="12" t="s">
        <v>210</v>
      </c>
      <c r="B366" s="13" t="s">
        <v>518</v>
      </c>
      <c r="C366" s="14" t="s">
        <v>520</v>
      </c>
      <c r="D366" s="15">
        <v>361.8</v>
      </c>
      <c r="E366" s="15">
        <v>0</v>
      </c>
      <c r="F366" s="15">
        <v>0</v>
      </c>
      <c r="G366" s="15"/>
    </row>
    <row r="367" spans="1:7" ht="27.75" customHeight="1">
      <c r="A367" s="12" t="s">
        <v>210</v>
      </c>
      <c r="B367" s="13" t="s">
        <v>519</v>
      </c>
      <c r="C367" s="14" t="s">
        <v>521</v>
      </c>
      <c r="D367" s="15">
        <v>165</v>
      </c>
      <c r="E367" s="15">
        <v>0</v>
      </c>
      <c r="F367" s="15">
        <v>0</v>
      </c>
      <c r="G367" s="15"/>
    </row>
    <row r="368" spans="1:7" ht="30.6" customHeight="1">
      <c r="A368" s="12" t="s">
        <v>210</v>
      </c>
      <c r="B368" s="13" t="s">
        <v>507</v>
      </c>
      <c r="C368" s="14" t="s">
        <v>502</v>
      </c>
      <c r="D368" s="15">
        <v>124.7</v>
      </c>
      <c r="E368" s="15">
        <v>124.7</v>
      </c>
      <c r="F368" s="15">
        <v>124.7</v>
      </c>
      <c r="G368" s="15">
        <f t="shared" si="15"/>
        <v>100</v>
      </c>
    </row>
    <row r="369" spans="1:7" ht="41.25" customHeight="1">
      <c r="A369" s="12" t="s">
        <v>210</v>
      </c>
      <c r="B369" s="13" t="s">
        <v>272</v>
      </c>
      <c r="C369" s="14" t="s">
        <v>214</v>
      </c>
      <c r="D369" s="15">
        <v>35100.1</v>
      </c>
      <c r="E369" s="15">
        <v>46036.2</v>
      </c>
      <c r="F369" s="15">
        <v>20035</v>
      </c>
      <c r="G369" s="15">
        <f t="shared" si="15"/>
        <v>43.520099400037367</v>
      </c>
    </row>
    <row r="370" spans="1:7" ht="26.45" hidden="1" customHeight="1">
      <c r="A370" s="12" t="s">
        <v>210</v>
      </c>
      <c r="B370" s="13" t="s">
        <v>273</v>
      </c>
      <c r="C370" s="14" t="s">
        <v>218</v>
      </c>
      <c r="D370" s="15">
        <v>0</v>
      </c>
      <c r="E370" s="15">
        <v>0</v>
      </c>
      <c r="F370" s="15">
        <v>0</v>
      </c>
      <c r="G370" s="15" t="e">
        <f t="shared" si="15"/>
        <v>#DIV/0!</v>
      </c>
    </row>
    <row r="371" spans="1:7" ht="26.45" customHeight="1">
      <c r="A371" s="12" t="s">
        <v>210</v>
      </c>
      <c r="B371" s="13" t="s">
        <v>362</v>
      </c>
      <c r="C371" s="14" t="s">
        <v>361</v>
      </c>
      <c r="D371" s="15">
        <v>355</v>
      </c>
      <c r="E371" s="15">
        <v>355</v>
      </c>
      <c r="F371" s="15">
        <v>355</v>
      </c>
      <c r="G371" s="15">
        <f t="shared" si="15"/>
        <v>100</v>
      </c>
    </row>
    <row r="372" spans="1:7" ht="16.5" customHeight="1">
      <c r="A372" s="12" t="s">
        <v>210</v>
      </c>
      <c r="B372" s="13" t="s">
        <v>258</v>
      </c>
      <c r="C372" s="14" t="s">
        <v>133</v>
      </c>
      <c r="D372" s="15">
        <v>86516.3</v>
      </c>
      <c r="E372" s="15">
        <v>104417.60000000001</v>
      </c>
      <c r="F372" s="15">
        <v>104176.2</v>
      </c>
      <c r="G372" s="15">
        <f t="shared" si="15"/>
        <v>99.768812920427195</v>
      </c>
    </row>
    <row r="373" spans="1:7" ht="27.75" customHeight="1">
      <c r="A373" s="12" t="s">
        <v>210</v>
      </c>
      <c r="B373" s="13" t="s">
        <v>259</v>
      </c>
      <c r="C373" s="14" t="s">
        <v>142</v>
      </c>
      <c r="D373" s="15">
        <v>2675.5</v>
      </c>
      <c r="E373" s="15">
        <v>2678.3</v>
      </c>
      <c r="F373" s="15">
        <v>2675.5</v>
      </c>
      <c r="G373" s="15">
        <f t="shared" si="15"/>
        <v>99.895456072882055</v>
      </c>
    </row>
    <row r="374" spans="1:7" ht="18.600000000000001" hidden="1" customHeight="1">
      <c r="A374" s="12" t="s">
        <v>210</v>
      </c>
      <c r="B374" s="13" t="s">
        <v>262</v>
      </c>
      <c r="C374" s="14" t="s">
        <v>134</v>
      </c>
      <c r="D374" s="15">
        <v>0</v>
      </c>
      <c r="E374" s="15">
        <v>0</v>
      </c>
      <c r="F374" s="15">
        <v>0</v>
      </c>
      <c r="G374" s="15" t="e">
        <f t="shared" si="15"/>
        <v>#DIV/0!</v>
      </c>
    </row>
    <row r="375" spans="1:7" ht="28.15" customHeight="1">
      <c r="A375" s="12" t="s">
        <v>210</v>
      </c>
      <c r="B375" s="13" t="s">
        <v>487</v>
      </c>
      <c r="C375" s="14" t="s">
        <v>486</v>
      </c>
      <c r="D375" s="15">
        <v>0</v>
      </c>
      <c r="E375" s="15">
        <v>10.8</v>
      </c>
      <c r="F375" s="15">
        <v>31.3</v>
      </c>
      <c r="G375" s="15">
        <f t="shared" si="15"/>
        <v>289.81481481481478</v>
      </c>
    </row>
    <row r="376" spans="1:7" ht="57" customHeight="1">
      <c r="A376" s="12" t="s">
        <v>210</v>
      </c>
      <c r="B376" s="13" t="s">
        <v>352</v>
      </c>
      <c r="C376" s="14" t="s">
        <v>351</v>
      </c>
      <c r="D376" s="15">
        <v>2444</v>
      </c>
      <c r="E376" s="15">
        <v>2444</v>
      </c>
      <c r="F376" s="15">
        <v>2183.1</v>
      </c>
      <c r="G376" s="15">
        <f t="shared" si="15"/>
        <v>89.324877250409159</v>
      </c>
    </row>
    <row r="377" spans="1:7" ht="18.600000000000001" customHeight="1">
      <c r="A377" s="12" t="s">
        <v>210</v>
      </c>
      <c r="B377" s="36" t="s">
        <v>263</v>
      </c>
      <c r="C377" s="35" t="s">
        <v>143</v>
      </c>
      <c r="D377" s="15">
        <v>7.6</v>
      </c>
      <c r="E377" s="15">
        <v>92.8</v>
      </c>
      <c r="F377" s="15">
        <v>97.8</v>
      </c>
      <c r="G377" s="15">
        <f t="shared" si="15"/>
        <v>105.38793103448276</v>
      </c>
    </row>
    <row r="378" spans="1:7" ht="38.25">
      <c r="A378" s="12" t="s">
        <v>210</v>
      </c>
      <c r="B378" s="13" t="s">
        <v>274</v>
      </c>
      <c r="C378" s="14" t="s">
        <v>215</v>
      </c>
      <c r="D378" s="15">
        <v>0</v>
      </c>
      <c r="E378" s="15">
        <v>-3323.5</v>
      </c>
      <c r="F378" s="15">
        <v>-3323.5</v>
      </c>
      <c r="G378" s="15">
        <f t="shared" si="15"/>
        <v>100</v>
      </c>
    </row>
    <row r="379" spans="1:7" ht="25.5">
      <c r="A379" s="12" t="s">
        <v>210</v>
      </c>
      <c r="B379" s="13" t="s">
        <v>256</v>
      </c>
      <c r="C379" s="14" t="s">
        <v>137</v>
      </c>
      <c r="D379" s="15">
        <v>0</v>
      </c>
      <c r="E379" s="15">
        <v>-1160.3</v>
      </c>
      <c r="F379" s="15">
        <v>-1160.3</v>
      </c>
      <c r="G379" s="15">
        <f t="shared" si="15"/>
        <v>100</v>
      </c>
    </row>
    <row r="380" spans="1:7" ht="13.15" customHeight="1">
      <c r="A380" s="25" t="s">
        <v>21</v>
      </c>
      <c r="B380" s="29"/>
      <c r="C380" s="29" t="s">
        <v>216</v>
      </c>
      <c r="D380" s="21">
        <f>D13+D21+D26+D28+D102+D113+D128+D185+D206+D230+D240+D287+D297+D342+D344+D346+D86+D90</f>
        <v>3413922.6000000006</v>
      </c>
      <c r="E380" s="21">
        <f>E13+E21+E26+E28+E102+E113+E128+E185+E206+E230+E240+E287+E297+E342+E344+E346+E86+E90</f>
        <v>4505584.2999999989</v>
      </c>
      <c r="F380" s="21">
        <f>F13+F21+F26+F28+F102+F113+F128+F185+F206+F230+F240+F287+F297+F342+F344+F346+F86+F90+F88+F108</f>
        <v>4451117.4000000004</v>
      </c>
      <c r="G380" s="21">
        <f t="shared" si="15"/>
        <v>98.791124605081777</v>
      </c>
    </row>
    <row r="381" spans="1:7">
      <c r="A381" s="30"/>
    </row>
    <row r="382" spans="1:7">
      <c r="A382" s="30"/>
      <c r="F382" s="28"/>
    </row>
    <row r="383" spans="1:7">
      <c r="A383" s="30"/>
    </row>
    <row r="384" spans="1:7">
      <c r="A384" s="30"/>
    </row>
    <row r="385" spans="1:1">
      <c r="A385" s="30"/>
    </row>
    <row r="386" spans="1:1">
      <c r="A386" s="30"/>
    </row>
    <row r="387" spans="1:1">
      <c r="A387" s="30"/>
    </row>
    <row r="388" spans="1:1">
      <c r="A388" s="30"/>
    </row>
    <row r="389" spans="1:1">
      <c r="A389" s="30"/>
    </row>
    <row r="390" spans="1:1">
      <c r="A390" s="30"/>
    </row>
    <row r="391" spans="1:1">
      <c r="A391" s="30"/>
    </row>
    <row r="392" spans="1:1">
      <c r="A392" s="30"/>
    </row>
    <row r="393" spans="1:1">
      <c r="A393" s="30"/>
    </row>
    <row r="394" spans="1:1">
      <c r="A394" s="30"/>
    </row>
    <row r="395" spans="1:1">
      <c r="A395" s="30"/>
    </row>
    <row r="396" spans="1:1">
      <c r="A396" s="30"/>
    </row>
    <row r="397" spans="1:1">
      <c r="A397" s="30"/>
    </row>
    <row r="398" spans="1:1">
      <c r="A398" s="30"/>
    </row>
    <row r="399" spans="1:1">
      <c r="A399" s="30"/>
    </row>
    <row r="400" spans="1:1">
      <c r="A400" s="30"/>
    </row>
    <row r="401" spans="1:1">
      <c r="A401" s="30"/>
    </row>
    <row r="402" spans="1:1">
      <c r="A402" s="30"/>
    </row>
    <row r="403" spans="1:1">
      <c r="A403" s="30"/>
    </row>
    <row r="404" spans="1:1">
      <c r="A404" s="30"/>
    </row>
    <row r="405" spans="1:1">
      <c r="A405" s="30"/>
    </row>
    <row r="406" spans="1:1">
      <c r="A406" s="30"/>
    </row>
    <row r="407" spans="1:1">
      <c r="A407" s="30"/>
    </row>
    <row r="408" spans="1:1">
      <c r="A408" s="30"/>
    </row>
    <row r="409" spans="1:1">
      <c r="A409" s="30"/>
    </row>
    <row r="410" spans="1:1">
      <c r="A410" s="30"/>
    </row>
    <row r="411" spans="1:1">
      <c r="A411" s="30"/>
    </row>
    <row r="412" spans="1:1">
      <c r="A412" s="30"/>
    </row>
    <row r="413" spans="1:1">
      <c r="A413" s="30"/>
    </row>
    <row r="414" spans="1:1">
      <c r="A414" s="30"/>
    </row>
    <row r="415" spans="1:1">
      <c r="A415" s="30"/>
    </row>
    <row r="416" spans="1:1">
      <c r="A416" s="30"/>
    </row>
    <row r="417" spans="1:1">
      <c r="A417" s="30"/>
    </row>
    <row r="418" spans="1:1">
      <c r="A418" s="30"/>
    </row>
    <row r="419" spans="1:1">
      <c r="A419" s="30"/>
    </row>
    <row r="420" spans="1:1">
      <c r="A420" s="30"/>
    </row>
    <row r="421" spans="1:1">
      <c r="A421" s="30"/>
    </row>
    <row r="422" spans="1:1">
      <c r="A422" s="30"/>
    </row>
    <row r="423" spans="1:1">
      <c r="A423" s="30"/>
    </row>
    <row r="424" spans="1:1">
      <c r="A424" s="30"/>
    </row>
    <row r="425" spans="1:1">
      <c r="A425" s="30"/>
    </row>
  </sheetData>
  <autoFilter ref="A11:P380"/>
  <mergeCells count="14">
    <mergeCell ref="E8:G8"/>
    <mergeCell ref="A9:B10"/>
    <mergeCell ref="C9:C11"/>
    <mergeCell ref="D9:G9"/>
    <mergeCell ref="D10:D11"/>
    <mergeCell ref="E10:E11"/>
    <mergeCell ref="F10:F11"/>
    <mergeCell ref="G10:G11"/>
    <mergeCell ref="A7:G7"/>
    <mergeCell ref="D1:G1"/>
    <mergeCell ref="D2:G2"/>
    <mergeCell ref="D3:G3"/>
    <mergeCell ref="D4:G4"/>
    <mergeCell ref="D6:G6"/>
  </mergeCells>
  <pageMargins left="0.39370078740157483" right="0.39370078740157483" top="1.1811023622047245" bottom="0.39370078740157483" header="0.15748031496062992" footer="0.23622047244094491"/>
  <pageSetup paperSize="9" scale="99"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К-1</vt:lpstr>
      <vt:lpstr>'Форма К-1'!Заголовки_для_печати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sicheva_a</cp:lastModifiedBy>
  <cp:lastPrinted>2022-11-10T11:06:17Z</cp:lastPrinted>
  <dcterms:created xsi:type="dcterms:W3CDTF">2018-04-25T11:47:13Z</dcterms:created>
  <dcterms:modified xsi:type="dcterms:W3CDTF">2022-11-11T03:56:45Z</dcterms:modified>
</cp:coreProperties>
</file>