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1800" windowWidth="15570" windowHeight="732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К-1'!$A$11:$P$347</definedName>
    <definedName name="_xlnm.Print_Titles" localSheetId="0">'Форма К-1'!$9:$12</definedName>
  </definedNames>
  <calcPr calcId="124519"/>
</workbook>
</file>

<file path=xl/calcChain.xml><?xml version="1.0" encoding="utf-8"?>
<calcChain xmlns="http://schemas.openxmlformats.org/spreadsheetml/2006/main">
  <c r="G345" i="9"/>
  <c r="G326"/>
  <c r="G327"/>
  <c r="G294"/>
  <c r="G290"/>
  <c r="G291"/>
  <c r="G289"/>
  <c r="G279"/>
  <c r="G280"/>
  <c r="G281"/>
  <c r="G274"/>
  <c r="G217"/>
  <c r="G218"/>
  <c r="G219"/>
  <c r="G220"/>
  <c r="G203"/>
  <c r="G204"/>
  <c r="G205"/>
  <c r="G198"/>
  <c r="G199"/>
  <c r="G200"/>
  <c r="G201"/>
  <c r="G186"/>
  <c r="G187"/>
  <c r="G166"/>
  <c r="G157"/>
  <c r="G154"/>
  <c r="G132"/>
  <c r="G133"/>
  <c r="E232" l="1"/>
  <c r="E125"/>
  <c r="F115"/>
  <c r="F37"/>
  <c r="G276" l="1"/>
  <c r="G197"/>
  <c r="G194"/>
  <c r="E109"/>
  <c r="F109"/>
  <c r="D109"/>
  <c r="F13"/>
  <c r="D222"/>
  <c r="D202"/>
  <c r="D188"/>
  <c r="D142"/>
  <c r="D125"/>
  <c r="D115"/>
  <c r="D94"/>
  <c r="D37"/>
  <c r="D21"/>
  <c r="D13"/>
  <c r="G15" l="1"/>
  <c r="G17"/>
  <c r="G18"/>
  <c r="G19"/>
  <c r="G20"/>
  <c r="G22"/>
  <c r="G23"/>
  <c r="G24"/>
  <c r="G25"/>
  <c r="G27"/>
  <c r="G28"/>
  <c r="G32"/>
  <c r="G34"/>
  <c r="G36"/>
  <c r="G38"/>
  <c r="G42"/>
  <c r="G44"/>
  <c r="G46"/>
  <c r="G49"/>
  <c r="G50"/>
  <c r="G52"/>
  <c r="G53"/>
  <c r="G54"/>
  <c r="G55"/>
  <c r="G57"/>
  <c r="G59"/>
  <c r="G61"/>
  <c r="G62"/>
  <c r="G64"/>
  <c r="G65"/>
  <c r="G66"/>
  <c r="G67"/>
  <c r="G70"/>
  <c r="G73"/>
  <c r="G75"/>
  <c r="G77"/>
  <c r="G78"/>
  <c r="G81"/>
  <c r="G85"/>
  <c r="G88"/>
  <c r="G95"/>
  <c r="G100"/>
  <c r="G102"/>
  <c r="G105"/>
  <c r="G108"/>
  <c r="G112"/>
  <c r="G114"/>
  <c r="G116"/>
  <c r="G120"/>
  <c r="G122"/>
  <c r="G124"/>
  <c r="G126"/>
  <c r="G127"/>
  <c r="G128"/>
  <c r="G129"/>
  <c r="G130"/>
  <c r="G131"/>
  <c r="G134"/>
  <c r="G135"/>
  <c r="G136"/>
  <c r="G137"/>
  <c r="G138"/>
  <c r="G139"/>
  <c r="G143"/>
  <c r="G145"/>
  <c r="G147"/>
  <c r="G149"/>
  <c r="G150"/>
  <c r="G151"/>
  <c r="G152"/>
  <c r="G155"/>
  <c r="G156"/>
  <c r="G160"/>
  <c r="G161"/>
  <c r="G162"/>
  <c r="G163"/>
  <c r="G165"/>
  <c r="G167"/>
  <c r="G168"/>
  <c r="G169"/>
  <c r="G170"/>
  <c r="G171"/>
  <c r="G173"/>
  <c r="G174"/>
  <c r="G175"/>
  <c r="G176"/>
  <c r="G177"/>
  <c r="G178"/>
  <c r="G179"/>
  <c r="G181"/>
  <c r="G182"/>
  <c r="G184"/>
  <c r="G185"/>
  <c r="G189"/>
  <c r="G190"/>
  <c r="G191"/>
  <c r="G192"/>
  <c r="G193"/>
  <c r="G195"/>
  <c r="G196"/>
  <c r="G206"/>
  <c r="G208"/>
  <c r="G209"/>
  <c r="G210"/>
  <c r="G211"/>
  <c r="G212"/>
  <c r="G213"/>
  <c r="G214"/>
  <c r="G215"/>
  <c r="G216"/>
  <c r="G221"/>
  <c r="G223"/>
  <c r="G224"/>
  <c r="G225"/>
  <c r="G228"/>
  <c r="G229"/>
  <c r="G231"/>
  <c r="G233"/>
  <c r="G234"/>
  <c r="G235"/>
  <c r="G236"/>
  <c r="G237"/>
  <c r="G238"/>
  <c r="G239"/>
  <c r="G240"/>
  <c r="G241"/>
  <c r="G242"/>
  <c r="G243"/>
  <c r="G246"/>
  <c r="G247"/>
  <c r="G248"/>
  <c r="G250"/>
  <c r="G251"/>
  <c r="G252"/>
  <c r="G254"/>
  <c r="G256"/>
  <c r="G257"/>
  <c r="G258"/>
  <c r="G259"/>
  <c r="G260"/>
  <c r="G261"/>
  <c r="G262"/>
  <c r="G263"/>
  <c r="G264"/>
  <c r="G265"/>
  <c r="G266"/>
  <c r="G267"/>
  <c r="G268"/>
  <c r="G270"/>
  <c r="G271"/>
  <c r="G272"/>
  <c r="G275"/>
  <c r="G277"/>
  <c r="G278"/>
  <c r="G283"/>
  <c r="G284"/>
  <c r="G285"/>
  <c r="G286"/>
  <c r="G287"/>
  <c r="G288"/>
  <c r="G293"/>
  <c r="G296"/>
  <c r="G299"/>
  <c r="G301"/>
  <c r="G302"/>
  <c r="G303"/>
  <c r="G304"/>
  <c r="G305"/>
  <c r="G306"/>
  <c r="G307"/>
  <c r="G308"/>
  <c r="G309"/>
  <c r="G310"/>
  <c r="G311"/>
  <c r="G312"/>
  <c r="G314"/>
  <c r="G315"/>
  <c r="G316"/>
  <c r="G318"/>
  <c r="G320"/>
  <c r="G322"/>
  <c r="G324"/>
  <c r="G328"/>
  <c r="G329"/>
  <c r="G330"/>
  <c r="G332"/>
  <c r="G333"/>
  <c r="G334"/>
  <c r="G336"/>
  <c r="G337"/>
  <c r="G338"/>
  <c r="G339"/>
  <c r="G340"/>
  <c r="G341"/>
  <c r="G342"/>
  <c r="G343"/>
  <c r="G344"/>
  <c r="G346"/>
  <c r="F140" l="1"/>
  <c r="F323" l="1"/>
  <c r="E323"/>
  <c r="F282"/>
  <c r="E282"/>
  <c r="F273"/>
  <c r="E273"/>
  <c r="F232"/>
  <c r="F222"/>
  <c r="E222"/>
  <c r="F202"/>
  <c r="E202"/>
  <c r="F188"/>
  <c r="E188"/>
  <c r="F142"/>
  <c r="E142"/>
  <c r="F125"/>
  <c r="E115"/>
  <c r="E37"/>
  <c r="G37" s="1"/>
  <c r="F21"/>
  <c r="E21"/>
  <c r="E13"/>
  <c r="F103"/>
  <c r="E103"/>
  <c r="E96"/>
  <c r="F96"/>
  <c r="D96"/>
  <c r="G282" l="1"/>
  <c r="G273"/>
  <c r="G115"/>
  <c r="G188"/>
  <c r="G202"/>
  <c r="G125"/>
  <c r="G222"/>
  <c r="G323"/>
  <c r="G142"/>
  <c r="G232"/>
  <c r="G21"/>
  <c r="F111" l="1"/>
  <c r="E111"/>
  <c r="D111"/>
  <c r="G111" l="1"/>
  <c r="D344"/>
  <c r="D323" s="1"/>
  <c r="D304"/>
  <c r="D282" s="1"/>
  <c r="D258"/>
  <c r="D232" s="1"/>
  <c r="D113" l="1"/>
  <c r="E113"/>
  <c r="F113"/>
  <c r="G113" l="1"/>
  <c r="F123"/>
  <c r="E123"/>
  <c r="D123"/>
  <c r="G123" l="1"/>
  <c r="F94"/>
  <c r="E94"/>
  <c r="F29"/>
  <c r="E29"/>
  <c r="G94" l="1"/>
  <c r="E107"/>
  <c r="F107"/>
  <c r="D107"/>
  <c r="E35"/>
  <c r="F35"/>
  <c r="D35"/>
  <c r="E31"/>
  <c r="F31"/>
  <c r="D31"/>
  <c r="F26"/>
  <c r="G35" l="1"/>
  <c r="G107"/>
  <c r="G31"/>
  <c r="F321"/>
  <c r="E321"/>
  <c r="D321"/>
  <c r="F319"/>
  <c r="E319"/>
  <c r="D319"/>
  <c r="D273"/>
  <c r="F121"/>
  <c r="E121"/>
  <c r="D121"/>
  <c r="F101"/>
  <c r="E101"/>
  <c r="E347" s="1"/>
  <c r="D101"/>
  <c r="F98"/>
  <c r="E98"/>
  <c r="D98"/>
  <c r="F33"/>
  <c r="E33"/>
  <c r="D33"/>
  <c r="D29"/>
  <c r="E26"/>
  <c r="G26" s="1"/>
  <c r="D26"/>
  <c r="F347" l="1"/>
  <c r="D347"/>
  <c r="G319"/>
  <c r="G33"/>
  <c r="G101"/>
  <c r="G321"/>
  <c r="G121"/>
  <c r="G13"/>
  <c r="G347" l="1"/>
</calcChain>
</file>

<file path=xl/sharedStrings.xml><?xml version="1.0" encoding="utf-8"?>
<sst xmlns="http://schemas.openxmlformats.org/spreadsheetml/2006/main" count="1011" uniqueCount="506">
  <si>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</si>
  <si>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</si>
  <si>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</si>
  <si>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</si>
  <si>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</si>
  <si>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</si>
  <si>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</si>
  <si>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</si>
  <si>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</si>
  <si>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</si>
  <si>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</si>
  <si>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</si>
  <si>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</si>
  <si>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</si>
  <si>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</si>
  <si>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</si>
  <si>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</si>
  <si>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</si>
  <si>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</si>
  <si>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</si>
  <si>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</si>
  <si>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</si>
  <si>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</si>
  <si>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</si>
  <si>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</si>
  <si>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</si>
  <si>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</si>
  <si>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</si>
  <si>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</si>
  <si>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</si>
  <si>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</si>
  <si>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</si>
  <si>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</si>
  <si>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</si>
  <si>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</si>
  <si>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</si>
  <si>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</si>
  <si>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</si>
  <si>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</si>
  <si>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</si>
  <si>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</si>
  <si>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</si>
  <si>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</si>
  <si>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</si>
  <si>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</si>
  <si>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</si>
  <si>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</si>
  <si>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</si>
  <si>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</si>
  <si>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</si>
  <si>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</si>
  <si>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</si>
  <si>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</si>
  <si>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</si>
  <si>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</si>
  <si>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</si>
  <si>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</si>
  <si>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</si>
  <si>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</si>
  <si>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</si>
  <si>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</si>
  <si>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</si>
  <si>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</si>
  <si>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</si>
  <si>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</si>
  <si>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</si>
  <si>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</si>
  <si>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</si>
  <si>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</si>
  <si>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</si>
  <si>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</si>
  <si>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</si>
  <si>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</si>
  <si>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</si>
  <si>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</si>
  <si>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</si>
  <si>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</si>
  <si>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</si>
  <si>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</si>
  <si>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</si>
  <si>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</si>
  <si>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</si>
  <si>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</si>
  <si>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</si>
  <si>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</si>
  <si>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</si>
  <si>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</si>
  <si>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</si>
  <si>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</si>
  <si>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</si>
  <si>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</si>
  <si>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</si>
  <si>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</si>
  <si>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</si>
  <si>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</si>
  <si>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</si>
  <si>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</si>
  <si>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</si>
  <si>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</si>
  <si>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</si>
  <si>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</si>
  <si>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</si>
  <si>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</si>
  <si>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</si>
  <si>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</si>
  <si>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</si>
  <si>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</si>
  <si>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</si>
  <si>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</si>
  <si>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</si>
  <si>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</si>
  <si>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</si>
  <si>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</si>
  <si>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</si>
  <si>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</si>
  <si>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</si>
  <si>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</si>
  <si>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</si>
  <si>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</si>
  <si>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</si>
  <si>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</si>
  <si>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</si>
  <si>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</si>
  <si>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</si>
  <si>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</si>
  <si>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</si>
  <si>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</si>
  <si>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</si>
  <si>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</si>
  <si>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</si>
  <si>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</si>
  <si>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</si>
  <si>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</si>
  <si>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</si>
  <si>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</si>
  <si>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</si>
  <si>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</si>
  <si>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</si>
  <si>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</si>
  <si>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</si>
  <si>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</si>
  <si>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</si>
  <si>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</si>
  <si>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</si>
  <si>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</si>
  <si>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</si>
  <si>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</si>
  <si>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</si>
  <si>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</si>
  <si>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</si>
  <si>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</si>
  <si>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</si>
  <si>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</si>
  <si>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</si>
  <si>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</si>
  <si>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</si>
  <si>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</si>
  <si>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</si>
  <si>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</si>
  <si>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</si>
  <si>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</si>
  <si>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</si>
  <si>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</si>
  <si>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</si>
  <si>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</si>
  <si>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</si>
  <si>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</si>
  <si>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</si>
  <si>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</si>
  <si>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</si>
  <si>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</si>
  <si>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</si>
  <si>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</si>
  <si>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</si>
  <si>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</si>
  <si>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</si>
  <si>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</si>
  <si>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</si>
  <si>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</si>
  <si>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</si>
  <si>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</si>
  <si>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</si>
  <si>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</si>
  <si>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</si>
  <si>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</si>
  <si>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</si>
  <si>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</si>
  <si>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</si>
  <si>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</si>
  <si>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</si>
  <si>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</si>
  <si>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</si>
  <si>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</si>
  <si>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</si>
  <si>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</si>
  <si>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</si>
  <si>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</si>
  <si>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</si>
  <si>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</si>
  <si>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</si>
  <si>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</si>
  <si>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</si>
  <si>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</si>
  <si>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</si>
  <si>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</si>
  <si>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</si>
  <si>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</si>
  <si>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</si>
  <si>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</si>
  <si>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</si>
  <si>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</si>
  <si>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</si>
  <si>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</si>
  <si>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</si>
  <si>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</si>
  <si>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</si>
  <si>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</si>
  <si>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</si>
  <si>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</si>
  <si>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</si>
  <si>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</si>
  <si>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</si>
  <si>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</si>
  <si>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</si>
  <si>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</si>
  <si>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</si>
  <si>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</si>
  <si>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</si>
  <si>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</si>
  <si>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</si>
  <si>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</si>
  <si>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</si>
  <si>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</si>
  <si>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</si>
  <si>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</si>
  <si>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</si>
  <si>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</si>
  <si>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</si>
  <si>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</si>
  <si>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</si>
  <si>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</si>
  <si>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</si>
  <si>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</si>
  <si>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</si>
  <si>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</si>
  <si>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</si>
  <si>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</si>
  <si>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</si>
  <si>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</si>
  <si>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</si>
  <si>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</si>
  <si>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</si>
  <si>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</si>
  <si>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</si>
  <si>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</si>
  <si>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</si>
  <si>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</si>
  <si>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</si>
  <si>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</si>
  <si>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</si>
  <si>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</si>
  <si>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</si>
  <si>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</si>
  <si>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</si>
  <si>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</si>
  <si>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</si>
  <si>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</si>
  <si>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</si>
  <si>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</si>
  <si>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</si>
  <si>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</si>
  <si>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</si>
  <si>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</si>
  <si>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</si>
  <si>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</si>
  <si>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</si>
  <si>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</si>
  <si>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</si>
  <si>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</si>
  <si>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</si>
  <si>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</si>
  <si>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</si>
  <si>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</si>
  <si>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</si>
  <si>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</si>
  <si>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</si>
  <si>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</si>
  <si>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</si>
  <si>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</si>
  <si>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</si>
  <si>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</si>
  <si>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</si>
  <si>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</si>
  <si>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</si>
  <si>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</si>
  <si>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</si>
  <si>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</si>
  <si>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</si>
  <si>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</si>
  <si>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</si>
  <si>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</si>
  <si>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</si>
  <si>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</si>
  <si>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</si>
  <si>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</si>
  <si>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</si>
  <si>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</si>
  <si>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</si>
  <si>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</si>
  <si>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</si>
  <si>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</si>
  <si>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</si>
  <si>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</si>
  <si>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</si>
  <si>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</si>
  <si>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</si>
  <si>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</si>
  <si>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</si>
  <si>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</si>
  <si>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</si>
  <si>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</si>
  <si>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</si>
  <si>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</si>
  <si>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</si>
  <si>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</si>
  <si>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</si>
  <si>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</si>
  <si>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</si>
  <si>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</si>
  <si>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</si>
  <si>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</si>
  <si>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</si>
  <si>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</si>
  <si>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</si>
  <si>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</si>
  <si>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</si>
  <si>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</si>
  <si>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</si>
  <si>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</si>
  <si>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</si>
  <si>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</si>
  <si>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</si>
  <si>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</si>
  <si>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</si>
  <si>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</si>
  <si>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</si>
  <si>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</si>
  <si>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</si>
  <si>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</si>
  <si>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</si>
  <si>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</si>
  <si>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</si>
  <si>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</si>
  <si>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</si>
  <si>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</si>
  <si>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</si>
  <si>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</si>
  <si>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</si>
  <si>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</si>
  <si>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</si>
  <si>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</si>
  <si>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</si>
  <si>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</si>
  <si>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</si>
  <si>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</si>
  <si>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</si>
  <si>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</si>
  <si>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</si>
  <si>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</si>
  <si>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</si>
  <si>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</si>
  <si>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</si>
  <si>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</si>
  <si>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</si>
  <si>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</si>
  <si>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</si>
  <si>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</si>
  <si>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</si>
  <si>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</si>
  <si>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</si>
  <si>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</si>
  <si>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</si>
  <si>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</si>
  <si>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</si>
  <si>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</si>
  <si>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</si>
  <si>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</si>
  <si>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</si>
  <si>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</si>
  <si>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</si>
  <si>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</si>
  <si>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</si>
  <si>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</si>
  <si>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</si>
  <si>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</si>
  <si>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</si>
  <si>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</si>
  <si>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</si>
  <si>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</si>
  <si>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</si>
  <si>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</si>
  <si>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</si>
  <si>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</si>
  <si>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</si>
  <si>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</si>
  <si>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</si>
  <si>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</si>
  <si>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</si>
  <si>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</si>
  <si>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</si>
  <si>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</si>
  <si>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</si>
  <si>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</si>
  <si>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</si>
  <si>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</si>
  <si>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</si>
  <si>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</si>
  <si>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</si>
  <si>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</si>
  <si>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</si>
  <si>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</si>
  <si>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</si>
  <si>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</si>
  <si>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</si>
  <si>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</si>
  <si>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</si>
  <si>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</si>
  <si>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</si>
  <si>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</si>
  <si>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</si>
  <si>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</si>
  <si>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</si>
  <si>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</si>
  <si>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</si>
  <si>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</si>
  <si>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</si>
  <si>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</si>
  <si>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</si>
  <si>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</si>
  <si>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</si>
  <si>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</si>
  <si>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</si>
  <si>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</si>
  <si>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</si>
  <si>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</si>
  <si>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</si>
  <si>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</si>
  <si>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</si>
  <si>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</si>
  <si>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</si>
  <si>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</si>
  <si>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</si>
  <si>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</si>
  <si>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</si>
  <si>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</si>
  <si>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</si>
  <si>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</si>
  <si>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</si>
  <si>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</si>
  <si>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</si>
  <si>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</si>
  <si>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</si>
  <si>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</si>
  <si>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</si>
  <si>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</si>
  <si>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</si>
  <si>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</si>
  <si>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</si>
  <si>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</si>
  <si>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</si>
  <si>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</si>
  <si>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</si>
  <si>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</si>
  <si>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</si>
  <si>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</si>
  <si>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</si>
  <si>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</si>
  <si>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</si>
  <si>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</si>
  <si>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</si>
  <si>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</si>
  <si>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</si>
  <si>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</si>
  <si>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</si>
  <si>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</si>
  <si>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 xml:space="preserve">Исполнение бюджета муниципального образования "Город Березники" по кодам классификации доходов бюджета
  за 1 полугодие 2021 г. </t>
  </si>
  <si>
    <t>Исполнение за 1 полугодие 2021 г.</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</si>
  <si>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</si>
  <si>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</si>
  <si>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1 12 01010 01 2100 120</t>
  </si>
  <si>
    <t>Плата за выбросы загрязняющих веществ в атмосферный воздух стационарными объектами (пени по соответствующему платежу)</t>
  </si>
  <si>
    <t>1 12 01030 01 2100 120</t>
  </si>
  <si>
    <t>Плата за сбросы загрязняющих веществ в водные объекты (пени по соответствующему платежу)</t>
  </si>
  <si>
    <t>818</t>
  </si>
  <si>
    <t>Инспекция государственного строительного надзора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</si>
  <si>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</si>
  <si>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1 16 01063 01 0017 140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</si>
  <si>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</si>
  <si>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</si>
  <si>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2 02 25 519 04 0000 150</t>
  </si>
  <si>
    <t>Субсидии бюджетам городских округов на поддержку отрасли культуры</t>
  </si>
  <si>
    <t>2 02 45 453 04 0000 150</t>
  </si>
  <si>
    <t>Межбюджетные трансферты, передаваемые бюджетам городских округов на создание виртуальных концертных залов</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</si>
  <si>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</si>
  <si>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2 02 25081 04 0000 150</t>
  </si>
  <si>
    <r>
      <t xml:space="preserve">Приложение 1
к постановлению
администрации города
от </t>
    </r>
    <r>
      <rPr>
        <u/>
        <sz val="13"/>
        <rFont val="Times New Roman"/>
        <family val="1"/>
        <charset val="204"/>
      </rPr>
      <t>10.08.2021</t>
    </r>
    <r>
      <rPr>
        <sz val="13"/>
        <rFont val="Times New Roman"/>
        <family val="1"/>
        <charset val="204"/>
      </rPr>
      <t xml:space="preserve">      № </t>
    </r>
    <r>
      <rPr>
        <u/>
        <sz val="13"/>
        <rFont val="Times New Roman"/>
        <family val="1"/>
        <charset val="204"/>
      </rPr>
      <t>01-02-1032</t>
    </r>
    <r>
      <rPr>
        <sz val="13"/>
        <rFont val="Times New Roman"/>
        <family val="1"/>
        <charset val="204"/>
      </rPr>
      <t xml:space="preserve">
</t>
    </r>
  </si>
</sst>
</file>

<file path=xl/styles.xml><?xml version="1.0" encoding="utf-8"?>
<styleSheet xmlns="http://schemas.openxmlformats.org/spreadsheetml/2006/main">
  <numFmts count="2">
    <numFmt numFmtId="164" formatCode="#,##0.0"/>
    <numFmt numFmtId="165" formatCode="?"/>
  </numFmts>
  <fonts count="25">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3"/>
      <name val="Times New Roman"/>
      <family val="1"/>
      <charset val="204"/>
    </font>
    <font>
      <sz val="13"/>
      <name val="Arial"/>
      <family val="2"/>
      <charset val="204"/>
    </font>
    <font>
      <u/>
      <sz val="13"/>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8">
    <xf numFmtId="0" fontId="0" fillId="0" borderId="0" xfId="0"/>
    <xf numFmtId="0" fontId="1" fillId="0" borderId="0" xfId="1"/>
    <xf numFmtId="0" fontId="2" fillId="0" borderId="0" xfId="1" applyFont="1"/>
    <xf numFmtId="0" fontId="2" fillId="0" borderId="0" xfId="0" applyFont="1" applyAlignment="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0" fontId="4" fillId="0" borderId="0" xfId="1" applyFont="1" applyAlignment="1">
      <alignment horizontal="center" vertical="top" wrapText="1"/>
    </xf>
    <xf numFmtId="0" fontId="22" fillId="0" borderId="0" xfId="2" applyFont="1" applyFill="1" applyAlignment="1">
      <alignment horizontal="left" vertical="top"/>
    </xf>
    <xf numFmtId="0" fontId="22" fillId="0" borderId="0" xfId="0" applyFont="1" applyAlignment="1">
      <alignment horizontal="left" vertical="top"/>
    </xf>
    <xf numFmtId="0" fontId="22" fillId="0" borderId="0" xfId="2" applyFont="1" applyFill="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92"/>
  <sheetViews>
    <sheetView tabSelected="1" zoomScale="80" zoomScaleNormal="80" workbookViewId="0">
      <pane xSplit="3" ySplit="12" topLeftCell="D297" activePane="bottomRight" state="frozen"/>
      <selection pane="topRight" activeCell="D1" sqref="D1"/>
      <selection pane="bottomLeft" activeCell="A11" sqref="A11"/>
      <selection pane="bottomRight" activeCell="D1" sqref="D1:G4"/>
    </sheetView>
  </sheetViews>
  <sheetFormatPr defaultColWidth="9.140625" defaultRowHeight="12.75"/>
  <cols>
    <col min="1" max="1" width="8.28515625" style="1" customWidth="1"/>
    <col min="2" max="2" width="20.42578125" style="1" bestFit="1" customWidth="1"/>
    <col min="3" max="3" width="68.5703125" style="1" customWidth="1"/>
    <col min="4" max="4" width="10.42578125" style="1" customWidth="1"/>
    <col min="5" max="5" width="10.85546875" style="1" customWidth="1"/>
    <col min="6" max="6" width="11.42578125" style="1" customWidth="1"/>
    <col min="7" max="7" width="12.28515625" style="1" customWidth="1"/>
    <col min="8" max="8" width="17.42578125" style="1" customWidth="1"/>
    <col min="9" max="10" width="9.140625" style="1" customWidth="1"/>
    <col min="11" max="15" width="9.140625" style="1"/>
    <col min="16" max="16" width="9.140625" style="1" customWidth="1"/>
    <col min="17" max="16384" width="9.140625" style="1"/>
  </cols>
  <sheetData>
    <row r="1" spans="1:7">
      <c r="D1" s="53" t="s">
        <v>505</v>
      </c>
      <c r="E1" s="54"/>
      <c r="F1" s="54"/>
      <c r="G1" s="54"/>
    </row>
    <row r="2" spans="1:7">
      <c r="D2" s="55"/>
      <c r="E2" s="55"/>
      <c r="F2" s="55"/>
      <c r="G2" s="55"/>
    </row>
    <row r="3" spans="1:7" ht="51" customHeight="1">
      <c r="D3" s="55"/>
      <c r="E3" s="55"/>
      <c r="F3" s="55"/>
      <c r="G3" s="55"/>
    </row>
    <row r="4" spans="1:7">
      <c r="D4" s="55"/>
      <c r="E4" s="55"/>
      <c r="F4" s="55"/>
      <c r="G4" s="55"/>
    </row>
    <row r="5" spans="1:7" ht="17.45" customHeight="1">
      <c r="D5" s="2"/>
      <c r="E5" s="31"/>
      <c r="F5" s="3"/>
      <c r="G5" s="3"/>
    </row>
    <row r="6" spans="1:7" ht="23.45" customHeight="1">
      <c r="D6" s="51" t="s">
        <v>0</v>
      </c>
      <c r="E6" s="52"/>
      <c r="F6" s="52"/>
      <c r="G6" s="52"/>
    </row>
    <row r="7" spans="1:7" ht="42" customHeight="1">
      <c r="A7" s="50" t="s">
        <v>485</v>
      </c>
      <c r="B7" s="50"/>
      <c r="C7" s="50"/>
      <c r="D7" s="50"/>
      <c r="E7" s="50"/>
      <c r="F7" s="50"/>
      <c r="G7" s="50"/>
    </row>
    <row r="8" spans="1:7" ht="13.15" customHeight="1">
      <c r="E8" s="56" t="s">
        <v>1</v>
      </c>
      <c r="F8" s="57"/>
      <c r="G8" s="57"/>
    </row>
    <row r="9" spans="1:7" ht="12.75" customHeight="1">
      <c r="A9" s="58" t="s">
        <v>2</v>
      </c>
      <c r="B9" s="59"/>
      <c r="C9" s="62" t="s">
        <v>3</v>
      </c>
      <c r="D9" s="65" t="s">
        <v>486</v>
      </c>
      <c r="E9" s="66"/>
      <c r="F9" s="66"/>
      <c r="G9" s="67"/>
    </row>
    <row r="10" spans="1:7" s="4" customFormat="1" ht="4.5" customHeight="1">
      <c r="A10" s="60"/>
      <c r="B10" s="61"/>
      <c r="C10" s="63"/>
      <c r="D10" s="62" t="s">
        <v>4</v>
      </c>
      <c r="E10" s="62" t="s">
        <v>5</v>
      </c>
      <c r="F10" s="62" t="s">
        <v>6</v>
      </c>
      <c r="G10" s="62" t="s">
        <v>7</v>
      </c>
    </row>
    <row r="11" spans="1:7" s="4" customFormat="1" ht="57.6" customHeight="1">
      <c r="A11" s="5" t="s">
        <v>8</v>
      </c>
      <c r="B11" s="5" t="s">
        <v>9</v>
      </c>
      <c r="C11" s="64"/>
      <c r="D11" s="64"/>
      <c r="E11" s="64"/>
      <c r="F11" s="64"/>
      <c r="G11" s="64"/>
    </row>
    <row r="12" spans="1:7" s="4" customFormat="1" ht="9" customHeight="1">
      <c r="A12" s="6" t="s">
        <v>10</v>
      </c>
      <c r="B12" s="6" t="s">
        <v>11</v>
      </c>
      <c r="C12" s="6" t="s">
        <v>12</v>
      </c>
      <c r="D12" s="6" t="s">
        <v>13</v>
      </c>
      <c r="E12" s="6" t="s">
        <v>14</v>
      </c>
      <c r="F12" s="6" t="s">
        <v>15</v>
      </c>
      <c r="G12" s="6" t="s">
        <v>16</v>
      </c>
    </row>
    <row r="13" spans="1:7" s="11" customFormat="1" ht="13.15" customHeight="1">
      <c r="A13" s="7" t="s">
        <v>17</v>
      </c>
      <c r="B13" s="8" t="s">
        <v>18</v>
      </c>
      <c r="C13" s="9" t="s">
        <v>19</v>
      </c>
      <c r="D13" s="10">
        <f>SUM(D15:D20)</f>
        <v>75092.099999999991</v>
      </c>
      <c r="E13" s="10">
        <f>SUM(E15:E20)</f>
        <v>77445.099999999991</v>
      </c>
      <c r="F13" s="10">
        <f>SUM(F14:F20)</f>
        <v>80896.600000000006</v>
      </c>
      <c r="G13" s="10">
        <f>F13/E13*100</f>
        <v>104.4567054597386</v>
      </c>
    </row>
    <row r="14" spans="1:7" s="11" customFormat="1" ht="25.5">
      <c r="A14" s="23" t="s">
        <v>17</v>
      </c>
      <c r="B14" s="27" t="s">
        <v>489</v>
      </c>
      <c r="C14" s="16" t="s">
        <v>490</v>
      </c>
      <c r="D14" s="17">
        <v>0</v>
      </c>
      <c r="E14" s="17">
        <v>0</v>
      </c>
      <c r="F14" s="17">
        <v>0.7</v>
      </c>
      <c r="G14" s="10"/>
    </row>
    <row r="15" spans="1:7" ht="41.45" customHeight="1">
      <c r="A15" s="12" t="s">
        <v>17</v>
      </c>
      <c r="B15" s="13" t="s">
        <v>20</v>
      </c>
      <c r="C15" s="14" t="s">
        <v>21</v>
      </c>
      <c r="D15" s="15">
        <v>535</v>
      </c>
      <c r="E15" s="15">
        <v>535</v>
      </c>
      <c r="F15" s="15">
        <v>760.2</v>
      </c>
      <c r="G15" s="15">
        <f t="shared" ref="G15:G78" si="0">F15/E15*100</f>
        <v>142.09345794392524</v>
      </c>
    </row>
    <row r="16" spans="1:7" ht="25.5">
      <c r="A16" s="12" t="s">
        <v>17</v>
      </c>
      <c r="B16" s="27" t="s">
        <v>491</v>
      </c>
      <c r="C16" s="16" t="s">
        <v>492</v>
      </c>
      <c r="D16" s="15">
        <v>0</v>
      </c>
      <c r="E16" s="15">
        <v>0</v>
      </c>
      <c r="F16" s="15">
        <v>9.1</v>
      </c>
      <c r="G16" s="15"/>
    </row>
    <row r="17" spans="1:7" ht="39.6" customHeight="1">
      <c r="A17" s="12" t="s">
        <v>17</v>
      </c>
      <c r="B17" s="13" t="s">
        <v>22</v>
      </c>
      <c r="C17" s="14" t="s">
        <v>23</v>
      </c>
      <c r="D17" s="15">
        <v>64000</v>
      </c>
      <c r="E17" s="15">
        <v>64000</v>
      </c>
      <c r="F17" s="15">
        <v>67701.7</v>
      </c>
      <c r="G17" s="15">
        <f t="shared" si="0"/>
        <v>105.78390625</v>
      </c>
    </row>
    <row r="18" spans="1:7" ht="39.6" customHeight="1">
      <c r="A18" s="12" t="s">
        <v>17</v>
      </c>
      <c r="B18" s="13" t="s">
        <v>24</v>
      </c>
      <c r="C18" s="14" t="s">
        <v>235</v>
      </c>
      <c r="D18" s="15">
        <v>7380.9</v>
      </c>
      <c r="E18" s="15">
        <v>10047.9</v>
      </c>
      <c r="F18" s="15">
        <v>10267.1</v>
      </c>
      <c r="G18" s="15">
        <f t="shared" si="0"/>
        <v>102.18155037370992</v>
      </c>
    </row>
    <row r="19" spans="1:7" ht="39.6" customHeight="1">
      <c r="A19" s="12" t="s">
        <v>17</v>
      </c>
      <c r="B19" s="13" t="s">
        <v>237</v>
      </c>
      <c r="C19" s="14" t="s">
        <v>238</v>
      </c>
      <c r="D19" s="15">
        <v>3170.8</v>
      </c>
      <c r="E19" s="15">
        <v>2856.8</v>
      </c>
      <c r="F19" s="15">
        <v>2154.1999999999998</v>
      </c>
      <c r="G19" s="15">
        <f t="shared" si="0"/>
        <v>75.406048725847086</v>
      </c>
    </row>
    <row r="20" spans="1:7" ht="58.15" customHeight="1">
      <c r="A20" s="12" t="s">
        <v>17</v>
      </c>
      <c r="B20" s="13" t="s">
        <v>25</v>
      </c>
      <c r="C20" s="16" t="s">
        <v>26</v>
      </c>
      <c r="D20" s="15">
        <v>5.4</v>
      </c>
      <c r="E20" s="15">
        <v>5.4</v>
      </c>
      <c r="F20" s="15">
        <v>3.6</v>
      </c>
      <c r="G20" s="15">
        <f t="shared" si="0"/>
        <v>66.666666666666657</v>
      </c>
    </row>
    <row r="21" spans="1:7" s="11" customFormat="1">
      <c r="A21" s="7" t="s">
        <v>29</v>
      </c>
      <c r="B21" s="13"/>
      <c r="C21" s="9" t="s">
        <v>30</v>
      </c>
      <c r="D21" s="10">
        <f>D22+D23+D24+D25</f>
        <v>10842.9</v>
      </c>
      <c r="E21" s="10">
        <f>E22+E23+E24+E25</f>
        <v>10842.9</v>
      </c>
      <c r="F21" s="10">
        <f>F22+F23+F24+F25</f>
        <v>10249.199999999999</v>
      </c>
      <c r="G21" s="10">
        <f t="shared" si="0"/>
        <v>94.524527571037268</v>
      </c>
    </row>
    <row r="22" spans="1:7" ht="44.25" customHeight="1">
      <c r="A22" s="12" t="s">
        <v>29</v>
      </c>
      <c r="B22" s="13" t="s">
        <v>31</v>
      </c>
      <c r="C22" s="14" t="s">
        <v>32</v>
      </c>
      <c r="D22" s="15">
        <v>4978.6000000000004</v>
      </c>
      <c r="E22" s="15">
        <v>4978.6000000000004</v>
      </c>
      <c r="F22" s="15">
        <v>4634.7</v>
      </c>
      <c r="G22" s="15">
        <f t="shared" si="0"/>
        <v>93.092435624472742</v>
      </c>
    </row>
    <row r="23" spans="1:7" ht="61.9" customHeight="1">
      <c r="A23" s="12" t="s">
        <v>29</v>
      </c>
      <c r="B23" s="13" t="s">
        <v>33</v>
      </c>
      <c r="C23" s="14" t="s">
        <v>34</v>
      </c>
      <c r="D23" s="15">
        <v>28.4</v>
      </c>
      <c r="E23" s="15">
        <v>28.4</v>
      </c>
      <c r="F23" s="15">
        <v>34.9</v>
      </c>
      <c r="G23" s="15">
        <f t="shared" si="0"/>
        <v>122.88732394366197</v>
      </c>
    </row>
    <row r="24" spans="1:7" ht="61.15" customHeight="1">
      <c r="A24" s="12" t="s">
        <v>29</v>
      </c>
      <c r="B24" s="13" t="s">
        <v>35</v>
      </c>
      <c r="C24" s="14" t="s">
        <v>36</v>
      </c>
      <c r="D24" s="15">
        <v>6548.1</v>
      </c>
      <c r="E24" s="15">
        <v>6548.1</v>
      </c>
      <c r="F24" s="15">
        <v>6444.7</v>
      </c>
      <c r="G24" s="15">
        <f t="shared" si="0"/>
        <v>98.420915990898123</v>
      </c>
    </row>
    <row r="25" spans="1:7" ht="55.9" customHeight="1">
      <c r="A25" s="12" t="s">
        <v>29</v>
      </c>
      <c r="B25" s="13" t="s">
        <v>37</v>
      </c>
      <c r="C25" s="14" t="s">
        <v>38</v>
      </c>
      <c r="D25" s="15">
        <v>-712.2</v>
      </c>
      <c r="E25" s="15">
        <v>-712.2</v>
      </c>
      <c r="F25" s="15">
        <v>-865.1</v>
      </c>
      <c r="G25" s="15">
        <f t="shared" si="0"/>
        <v>121.46868857062623</v>
      </c>
    </row>
    <row r="26" spans="1:7" s="11" customFormat="1" ht="13.15" hidden="1" customHeight="1">
      <c r="A26" s="7" t="s">
        <v>39</v>
      </c>
      <c r="B26" s="13" t="s">
        <v>18</v>
      </c>
      <c r="C26" s="9" t="s">
        <v>40</v>
      </c>
      <c r="D26" s="10">
        <f>D28+D27</f>
        <v>0</v>
      </c>
      <c r="E26" s="10">
        <f>E28+E27</f>
        <v>0</v>
      </c>
      <c r="F26" s="10">
        <f t="shared" ref="F26" si="1">F28+F27</f>
        <v>0</v>
      </c>
      <c r="G26" s="10" t="e">
        <f t="shared" si="0"/>
        <v>#DIV/0!</v>
      </c>
    </row>
    <row r="27" spans="1:7" s="22" customFormat="1" ht="45.6" hidden="1" customHeight="1">
      <c r="A27" s="12" t="s">
        <v>39</v>
      </c>
      <c r="B27" s="13" t="s">
        <v>41</v>
      </c>
      <c r="C27" s="14" t="s">
        <v>42</v>
      </c>
      <c r="D27" s="15"/>
      <c r="E27" s="15">
        <v>0</v>
      </c>
      <c r="F27" s="15"/>
      <c r="G27" s="15" t="e">
        <f t="shared" si="0"/>
        <v>#DIV/0!</v>
      </c>
    </row>
    <row r="28" spans="1:7" ht="54.6" hidden="1" customHeight="1">
      <c r="A28" s="12" t="s">
        <v>39</v>
      </c>
      <c r="B28" s="13" t="s">
        <v>27</v>
      </c>
      <c r="C28" s="14" t="s">
        <v>28</v>
      </c>
      <c r="D28" s="15"/>
      <c r="E28" s="15">
        <v>0</v>
      </c>
      <c r="F28" s="15"/>
      <c r="G28" s="15" t="e">
        <f t="shared" si="0"/>
        <v>#DIV/0!</v>
      </c>
    </row>
    <row r="29" spans="1:7" s="11" customFormat="1" ht="26.25" customHeight="1">
      <c r="A29" s="7" t="s">
        <v>43</v>
      </c>
      <c r="B29" s="13" t="s">
        <v>18</v>
      </c>
      <c r="C29" s="9" t="s">
        <v>44</v>
      </c>
      <c r="D29" s="10">
        <f>SUM(D30:D30)</f>
        <v>0</v>
      </c>
      <c r="E29" s="10">
        <f>SUM(E30:E30)</f>
        <v>0</v>
      </c>
      <c r="F29" s="10">
        <f>SUM(F30:F30)</f>
        <v>-4.0999999999999996</v>
      </c>
      <c r="G29" s="10"/>
    </row>
    <row r="30" spans="1:7" s="22" customFormat="1" ht="103.9" customHeight="1">
      <c r="A30" s="23" t="s">
        <v>43</v>
      </c>
      <c r="B30" s="18" t="s">
        <v>320</v>
      </c>
      <c r="C30" s="19" t="s">
        <v>319</v>
      </c>
      <c r="D30" s="15">
        <v>0</v>
      </c>
      <c r="E30" s="15">
        <v>0</v>
      </c>
      <c r="F30" s="15">
        <v>-4.0999999999999996</v>
      </c>
      <c r="G30" s="15"/>
    </row>
    <row r="31" spans="1:7" s="11" customFormat="1" hidden="1">
      <c r="A31" s="7" t="s">
        <v>47</v>
      </c>
      <c r="B31" s="13" t="s">
        <v>18</v>
      </c>
      <c r="C31" s="9" t="s">
        <v>48</v>
      </c>
      <c r="D31" s="10">
        <f>D32</f>
        <v>0</v>
      </c>
      <c r="E31" s="10">
        <f t="shared" ref="E31:F31" si="2">E32</f>
        <v>0</v>
      </c>
      <c r="F31" s="10">
        <f t="shared" si="2"/>
        <v>0</v>
      </c>
      <c r="G31" s="10" t="e">
        <f t="shared" si="0"/>
        <v>#DIV/0!</v>
      </c>
    </row>
    <row r="32" spans="1:7" ht="89.25" hidden="1">
      <c r="A32" s="12" t="s">
        <v>47</v>
      </c>
      <c r="B32" s="13" t="s">
        <v>320</v>
      </c>
      <c r="C32" s="14" t="s">
        <v>319</v>
      </c>
      <c r="D32" s="15">
        <v>0</v>
      </c>
      <c r="E32" s="15">
        <v>0</v>
      </c>
      <c r="F32" s="15">
        <v>0</v>
      </c>
      <c r="G32" s="15" t="e">
        <f t="shared" si="0"/>
        <v>#DIV/0!</v>
      </c>
    </row>
    <row r="33" spans="1:7" s="11" customFormat="1" ht="13.15" hidden="1" customHeight="1">
      <c r="A33" s="7" t="s">
        <v>50</v>
      </c>
      <c r="B33" s="13" t="s">
        <v>18</v>
      </c>
      <c r="C33" s="9" t="s">
        <v>51</v>
      </c>
      <c r="D33" s="10">
        <f t="shared" ref="D33:F33" si="3">D34</f>
        <v>0</v>
      </c>
      <c r="E33" s="10">
        <f t="shared" si="3"/>
        <v>0</v>
      </c>
      <c r="F33" s="10">
        <f t="shared" si="3"/>
        <v>0</v>
      </c>
      <c r="G33" s="10" t="e">
        <f t="shared" si="0"/>
        <v>#DIV/0!</v>
      </c>
    </row>
    <row r="34" spans="1:7" ht="89.25" hidden="1">
      <c r="A34" s="12" t="s">
        <v>50</v>
      </c>
      <c r="B34" s="18" t="s">
        <v>320</v>
      </c>
      <c r="C34" s="19" t="s">
        <v>319</v>
      </c>
      <c r="D34" s="15">
        <v>0</v>
      </c>
      <c r="E34" s="15">
        <v>0</v>
      </c>
      <c r="F34" s="15">
        <v>0</v>
      </c>
      <c r="G34" s="15" t="e">
        <f t="shared" si="0"/>
        <v>#DIV/0!</v>
      </c>
    </row>
    <row r="35" spans="1:7" ht="26.45" hidden="1" customHeight="1">
      <c r="A35" s="7" t="s">
        <v>52</v>
      </c>
      <c r="B35" s="13" t="s">
        <v>18</v>
      </c>
      <c r="C35" s="9" t="s">
        <v>53</v>
      </c>
      <c r="D35" s="10">
        <f>D36</f>
        <v>0</v>
      </c>
      <c r="E35" s="10">
        <f t="shared" ref="E35:F35" si="4">E36</f>
        <v>0</v>
      </c>
      <c r="F35" s="10">
        <f t="shared" si="4"/>
        <v>0</v>
      </c>
      <c r="G35" s="10" t="e">
        <f t="shared" si="0"/>
        <v>#DIV/0!</v>
      </c>
    </row>
    <row r="36" spans="1:7" s="22" customFormat="1" ht="10.9" hidden="1" customHeight="1">
      <c r="A36" s="12" t="s">
        <v>52</v>
      </c>
      <c r="B36" s="18" t="s">
        <v>320</v>
      </c>
      <c r="C36" s="19" t="s">
        <v>319</v>
      </c>
      <c r="D36" s="15">
        <v>0</v>
      </c>
      <c r="E36" s="15">
        <v>0</v>
      </c>
      <c r="F36" s="15">
        <v>0</v>
      </c>
      <c r="G36" s="15" t="e">
        <f t="shared" si="0"/>
        <v>#DIV/0!</v>
      </c>
    </row>
    <row r="37" spans="1:7" s="11" customFormat="1" ht="13.15" customHeight="1">
      <c r="A37" s="7" t="s">
        <v>54</v>
      </c>
      <c r="B37" s="13" t="s">
        <v>18</v>
      </c>
      <c r="C37" s="9" t="s">
        <v>55</v>
      </c>
      <c r="D37" s="10">
        <f>SUM(D38:D93)</f>
        <v>862562.2</v>
      </c>
      <c r="E37" s="10">
        <f>SUM(E38:E93)</f>
        <v>883944.2</v>
      </c>
      <c r="F37" s="10">
        <f>SUM(F38:F93)</f>
        <v>876846.09999999986</v>
      </c>
      <c r="G37" s="10">
        <f t="shared" si="0"/>
        <v>99.196996824007655</v>
      </c>
    </row>
    <row r="38" spans="1:7" ht="76.150000000000006" customHeight="1">
      <c r="A38" s="12" t="s">
        <v>54</v>
      </c>
      <c r="B38" s="13" t="s">
        <v>56</v>
      </c>
      <c r="C38" s="14" t="s">
        <v>57</v>
      </c>
      <c r="D38" s="15">
        <v>710900</v>
      </c>
      <c r="E38" s="15">
        <v>715900</v>
      </c>
      <c r="F38" s="15">
        <v>706436.6</v>
      </c>
      <c r="G38" s="15">
        <f t="shared" si="0"/>
        <v>98.678111468082136</v>
      </c>
    </row>
    <row r="39" spans="1:7" ht="52.9" customHeight="1">
      <c r="A39" s="12" t="s">
        <v>54</v>
      </c>
      <c r="B39" s="13" t="s">
        <v>58</v>
      </c>
      <c r="C39" s="14" t="s">
        <v>59</v>
      </c>
      <c r="D39" s="15">
        <v>0</v>
      </c>
      <c r="E39" s="15">
        <v>0</v>
      </c>
      <c r="F39" s="15">
        <v>979.6</v>
      </c>
      <c r="G39" s="15"/>
    </row>
    <row r="40" spans="1:7" ht="69" customHeight="1">
      <c r="A40" s="12" t="s">
        <v>54</v>
      </c>
      <c r="B40" s="13" t="s">
        <v>60</v>
      </c>
      <c r="C40" s="14" t="s">
        <v>61</v>
      </c>
      <c r="D40" s="15">
        <v>0</v>
      </c>
      <c r="E40" s="15">
        <v>0</v>
      </c>
      <c r="F40" s="15">
        <v>330.3</v>
      </c>
      <c r="G40" s="15"/>
    </row>
    <row r="41" spans="1:7" ht="62.45" customHeight="1">
      <c r="A41" s="12" t="s">
        <v>54</v>
      </c>
      <c r="B41" s="13" t="s">
        <v>62</v>
      </c>
      <c r="C41" s="14" t="s">
        <v>63</v>
      </c>
      <c r="D41" s="15">
        <v>0</v>
      </c>
      <c r="E41" s="15">
        <v>0</v>
      </c>
      <c r="F41" s="15">
        <v>-29.2</v>
      </c>
      <c r="G41" s="15"/>
    </row>
    <row r="42" spans="1:7" ht="98.45" customHeight="1">
      <c r="A42" s="12" t="s">
        <v>54</v>
      </c>
      <c r="B42" s="13" t="s">
        <v>64</v>
      </c>
      <c r="C42" s="14" t="s">
        <v>65</v>
      </c>
      <c r="D42" s="15">
        <v>1447.2</v>
      </c>
      <c r="E42" s="15">
        <v>1447.2</v>
      </c>
      <c r="F42" s="15">
        <v>2494.4</v>
      </c>
      <c r="G42" s="15">
        <f t="shared" si="0"/>
        <v>172.36042012161414</v>
      </c>
    </row>
    <row r="43" spans="1:7" ht="90.6" customHeight="1">
      <c r="A43" s="12" t="s">
        <v>54</v>
      </c>
      <c r="B43" s="13" t="s">
        <v>66</v>
      </c>
      <c r="C43" s="14" t="s">
        <v>67</v>
      </c>
      <c r="D43" s="15">
        <v>0</v>
      </c>
      <c r="E43" s="15">
        <v>0</v>
      </c>
      <c r="F43" s="15">
        <v>7.2</v>
      </c>
      <c r="G43" s="15"/>
    </row>
    <row r="44" spans="1:7" ht="83.45" hidden="1" customHeight="1">
      <c r="A44" s="12" t="s">
        <v>54</v>
      </c>
      <c r="B44" s="13" t="s">
        <v>68</v>
      </c>
      <c r="C44" s="14" t="s">
        <v>69</v>
      </c>
      <c r="D44" s="15">
        <v>0</v>
      </c>
      <c r="E44" s="15">
        <v>0</v>
      </c>
      <c r="F44" s="15">
        <v>0</v>
      </c>
      <c r="G44" s="15" t="e">
        <f t="shared" si="0"/>
        <v>#DIV/0!</v>
      </c>
    </row>
    <row r="45" spans="1:7" ht="109.15" customHeight="1">
      <c r="A45" s="12" t="s">
        <v>54</v>
      </c>
      <c r="B45" s="13" t="s">
        <v>70</v>
      </c>
      <c r="C45" s="14" t="s">
        <v>71</v>
      </c>
      <c r="D45" s="15">
        <v>0</v>
      </c>
      <c r="E45" s="15">
        <v>0</v>
      </c>
      <c r="F45" s="15">
        <v>11.7</v>
      </c>
      <c r="G45" s="15"/>
    </row>
    <row r="46" spans="1:7" ht="52.9" customHeight="1">
      <c r="A46" s="12" t="s">
        <v>54</v>
      </c>
      <c r="B46" s="13" t="s">
        <v>72</v>
      </c>
      <c r="C46" s="14" t="s">
        <v>73</v>
      </c>
      <c r="D46" s="15">
        <v>5440</v>
      </c>
      <c r="E46" s="15">
        <v>5440</v>
      </c>
      <c r="F46" s="15">
        <v>-859.2</v>
      </c>
      <c r="G46" s="15">
        <f t="shared" si="0"/>
        <v>-15.794117647058826</v>
      </c>
    </row>
    <row r="47" spans="1:7" ht="39.6" customHeight="1">
      <c r="A47" s="12" t="s">
        <v>54</v>
      </c>
      <c r="B47" s="13" t="s">
        <v>74</v>
      </c>
      <c r="C47" s="14" t="s">
        <v>75</v>
      </c>
      <c r="D47" s="15">
        <v>0</v>
      </c>
      <c r="E47" s="15">
        <v>0</v>
      </c>
      <c r="F47" s="15">
        <v>108</v>
      </c>
      <c r="G47" s="15"/>
    </row>
    <row r="48" spans="1:7" ht="52.9" customHeight="1">
      <c r="A48" s="12" t="s">
        <v>54</v>
      </c>
      <c r="B48" s="13" t="s">
        <v>76</v>
      </c>
      <c r="C48" s="14" t="s">
        <v>77</v>
      </c>
      <c r="D48" s="15">
        <v>0</v>
      </c>
      <c r="E48" s="15">
        <v>0</v>
      </c>
      <c r="F48" s="15">
        <v>19.3</v>
      </c>
      <c r="G48" s="15"/>
    </row>
    <row r="49" spans="1:7" ht="39.6" hidden="1" customHeight="1">
      <c r="A49" s="12" t="s">
        <v>54</v>
      </c>
      <c r="B49" s="13" t="s">
        <v>78</v>
      </c>
      <c r="C49" s="14" t="s">
        <v>79</v>
      </c>
      <c r="D49" s="15">
        <v>0</v>
      </c>
      <c r="E49" s="15">
        <v>0</v>
      </c>
      <c r="F49" s="15">
        <v>0</v>
      </c>
      <c r="G49" s="15" t="e">
        <f t="shared" si="0"/>
        <v>#DIV/0!</v>
      </c>
    </row>
    <row r="50" spans="1:7" ht="86.45" customHeight="1">
      <c r="A50" s="12" t="s">
        <v>54</v>
      </c>
      <c r="B50" s="13" t="s">
        <v>80</v>
      </c>
      <c r="C50" s="14" t="s">
        <v>81</v>
      </c>
      <c r="D50" s="15">
        <v>3836</v>
      </c>
      <c r="E50" s="15">
        <v>3836</v>
      </c>
      <c r="F50" s="15">
        <v>1236.0999999999999</v>
      </c>
      <c r="G50" s="15">
        <f t="shared" si="0"/>
        <v>32.223670490093845</v>
      </c>
    </row>
    <row r="51" spans="1:7" ht="75" customHeight="1">
      <c r="A51" s="12" t="s">
        <v>54</v>
      </c>
      <c r="B51" s="13" t="s">
        <v>321</v>
      </c>
      <c r="C51" s="14" t="s">
        <v>322</v>
      </c>
      <c r="D51" s="15">
        <v>0</v>
      </c>
      <c r="E51" s="15">
        <v>0</v>
      </c>
      <c r="F51" s="15">
        <v>-6.7</v>
      </c>
      <c r="G51" s="15"/>
    </row>
    <row r="52" spans="1:7" ht="57.6" hidden="1" customHeight="1">
      <c r="A52" s="12" t="s">
        <v>54</v>
      </c>
      <c r="B52" s="13" t="s">
        <v>239</v>
      </c>
      <c r="C52" s="14" t="s">
        <v>240</v>
      </c>
      <c r="D52" s="15">
        <v>0</v>
      </c>
      <c r="E52" s="15">
        <v>0</v>
      </c>
      <c r="F52" s="15">
        <v>0</v>
      </c>
      <c r="G52" s="15" t="e">
        <f t="shared" si="0"/>
        <v>#DIV/0!</v>
      </c>
    </row>
    <row r="53" spans="1:7" ht="41.45" hidden="1" customHeight="1">
      <c r="A53" s="12" t="s">
        <v>54</v>
      </c>
      <c r="B53" s="13" t="s">
        <v>243</v>
      </c>
      <c r="C53" s="14" t="s">
        <v>241</v>
      </c>
      <c r="D53" s="15"/>
      <c r="E53" s="15"/>
      <c r="F53" s="15">
        <v>0</v>
      </c>
      <c r="G53" s="15" t="e">
        <f t="shared" si="0"/>
        <v>#DIV/0!</v>
      </c>
    </row>
    <row r="54" spans="1:7" ht="57.6" hidden="1" customHeight="1">
      <c r="A54" s="12" t="s">
        <v>54</v>
      </c>
      <c r="B54" s="13" t="s">
        <v>244</v>
      </c>
      <c r="C54" s="14" t="s">
        <v>242</v>
      </c>
      <c r="D54" s="15"/>
      <c r="E54" s="15"/>
      <c r="F54" s="15">
        <v>0</v>
      </c>
      <c r="G54" s="15" t="e">
        <f t="shared" si="0"/>
        <v>#DIV/0!</v>
      </c>
    </row>
    <row r="55" spans="1:7" ht="84" customHeight="1">
      <c r="A55" s="12" t="s">
        <v>54</v>
      </c>
      <c r="B55" s="13" t="s">
        <v>452</v>
      </c>
      <c r="C55" s="39" t="s">
        <v>453</v>
      </c>
      <c r="D55" s="15">
        <v>0</v>
      </c>
      <c r="E55" s="15">
        <v>25966</v>
      </c>
      <c r="F55" s="15">
        <v>26988</v>
      </c>
      <c r="G55" s="15">
        <f t="shared" si="0"/>
        <v>103.9359161981052</v>
      </c>
    </row>
    <row r="56" spans="1:7" ht="70.150000000000006" customHeight="1">
      <c r="A56" s="12" t="s">
        <v>54</v>
      </c>
      <c r="B56" s="33" t="s">
        <v>487</v>
      </c>
      <c r="C56" s="39" t="s">
        <v>488</v>
      </c>
      <c r="D56" s="15">
        <v>0</v>
      </c>
      <c r="E56" s="15">
        <v>0</v>
      </c>
      <c r="F56" s="15">
        <v>16.2</v>
      </c>
      <c r="G56" s="15"/>
    </row>
    <row r="57" spans="1:7" ht="39.6" customHeight="1">
      <c r="A57" s="12" t="s">
        <v>54</v>
      </c>
      <c r="B57" s="13" t="s">
        <v>82</v>
      </c>
      <c r="C57" s="14" t="s">
        <v>83</v>
      </c>
      <c r="D57" s="15">
        <v>320</v>
      </c>
      <c r="E57" s="15">
        <v>320</v>
      </c>
      <c r="F57" s="15">
        <v>-378.1</v>
      </c>
      <c r="G57" s="15">
        <f t="shared" si="0"/>
        <v>-118.15625</v>
      </c>
    </row>
    <row r="58" spans="1:7" ht="27" customHeight="1">
      <c r="A58" s="12" t="s">
        <v>54</v>
      </c>
      <c r="B58" s="13" t="s">
        <v>84</v>
      </c>
      <c r="C58" s="14" t="s">
        <v>85</v>
      </c>
      <c r="D58" s="15">
        <v>0</v>
      </c>
      <c r="E58" s="15">
        <v>0</v>
      </c>
      <c r="F58" s="15">
        <v>45.1</v>
      </c>
      <c r="G58" s="15"/>
    </row>
    <row r="59" spans="1:7" ht="26.45" hidden="1" customHeight="1">
      <c r="A59" s="12" t="s">
        <v>54</v>
      </c>
      <c r="B59" s="13" t="s">
        <v>426</v>
      </c>
      <c r="C59" s="14" t="s">
        <v>427</v>
      </c>
      <c r="D59" s="15">
        <v>0</v>
      </c>
      <c r="E59" s="15">
        <v>0</v>
      </c>
      <c r="F59" s="15">
        <v>0</v>
      </c>
      <c r="G59" s="15" t="e">
        <f t="shared" si="0"/>
        <v>#DIV/0!</v>
      </c>
    </row>
    <row r="60" spans="1:7" ht="39.6" customHeight="1">
      <c r="A60" s="12" t="s">
        <v>54</v>
      </c>
      <c r="B60" s="13" t="s">
        <v>86</v>
      </c>
      <c r="C60" s="14" t="s">
        <v>87</v>
      </c>
      <c r="D60" s="15">
        <v>0</v>
      </c>
      <c r="E60" s="15">
        <v>0</v>
      </c>
      <c r="F60" s="15">
        <v>16.399999999999999</v>
      </c>
      <c r="G60" s="15"/>
    </row>
    <row r="61" spans="1:7" ht="33.6" hidden="1" customHeight="1">
      <c r="A61" s="12" t="s">
        <v>54</v>
      </c>
      <c r="B61" s="13" t="s">
        <v>88</v>
      </c>
      <c r="C61" s="14" t="s">
        <v>454</v>
      </c>
      <c r="D61" s="15">
        <v>0</v>
      </c>
      <c r="E61" s="15">
        <v>0</v>
      </c>
      <c r="F61" s="15">
        <v>0</v>
      </c>
      <c r="G61" s="15" t="e">
        <f t="shared" si="0"/>
        <v>#DIV/0!</v>
      </c>
    </row>
    <row r="62" spans="1:7" ht="45" hidden="1" customHeight="1">
      <c r="A62" s="12" t="s">
        <v>54</v>
      </c>
      <c r="B62" s="13" t="s">
        <v>90</v>
      </c>
      <c r="C62" s="14" t="s">
        <v>91</v>
      </c>
      <c r="D62" s="15">
        <v>0</v>
      </c>
      <c r="E62" s="15">
        <v>0</v>
      </c>
      <c r="F62" s="15">
        <v>0</v>
      </c>
      <c r="G62" s="15" t="e">
        <f t="shared" si="0"/>
        <v>#DIV/0!</v>
      </c>
    </row>
    <row r="63" spans="1:7" ht="36.75" customHeight="1">
      <c r="A63" s="12" t="s">
        <v>54</v>
      </c>
      <c r="B63" s="36" t="s">
        <v>455</v>
      </c>
      <c r="C63" s="24" t="s">
        <v>456</v>
      </c>
      <c r="D63" s="15">
        <v>0</v>
      </c>
      <c r="E63" s="15">
        <v>0</v>
      </c>
      <c r="F63" s="15">
        <v>1</v>
      </c>
      <c r="G63" s="15"/>
    </row>
    <row r="64" spans="1:7" ht="28.15" customHeight="1">
      <c r="A64" s="12" t="s">
        <v>54</v>
      </c>
      <c r="B64" s="13" t="s">
        <v>92</v>
      </c>
      <c r="C64" s="14" t="s">
        <v>93</v>
      </c>
      <c r="D64" s="15">
        <v>34</v>
      </c>
      <c r="E64" s="15">
        <v>34</v>
      </c>
      <c r="F64" s="15">
        <v>25.2</v>
      </c>
      <c r="G64" s="15">
        <f t="shared" si="0"/>
        <v>74.117647058823536</v>
      </c>
    </row>
    <row r="65" spans="1:7" s="4" customFormat="1" ht="14.45" hidden="1" customHeight="1">
      <c r="A65" s="12" t="s">
        <v>54</v>
      </c>
      <c r="B65" s="13" t="s">
        <v>94</v>
      </c>
      <c r="C65" s="14" t="s">
        <v>95</v>
      </c>
      <c r="D65" s="15">
        <v>0</v>
      </c>
      <c r="E65" s="15">
        <v>0</v>
      </c>
      <c r="F65" s="15">
        <v>0</v>
      </c>
      <c r="G65" s="15" t="e">
        <f t="shared" si="0"/>
        <v>#DIV/0!</v>
      </c>
    </row>
    <row r="66" spans="1:7" s="4" customFormat="1" ht="34.15" hidden="1" customHeight="1">
      <c r="A66" s="12" t="s">
        <v>54</v>
      </c>
      <c r="B66" s="13" t="s">
        <v>96</v>
      </c>
      <c r="C66" s="14" t="s">
        <v>97</v>
      </c>
      <c r="D66" s="15"/>
      <c r="E66" s="15"/>
      <c r="F66" s="15">
        <v>0</v>
      </c>
      <c r="G66" s="15" t="e">
        <f t="shared" si="0"/>
        <v>#DIV/0!</v>
      </c>
    </row>
    <row r="67" spans="1:7" ht="45.6" customHeight="1">
      <c r="A67" s="12" t="s">
        <v>54</v>
      </c>
      <c r="B67" s="13" t="s">
        <v>98</v>
      </c>
      <c r="C67" s="24" t="s">
        <v>99</v>
      </c>
      <c r="D67" s="15">
        <v>12654</v>
      </c>
      <c r="E67" s="15">
        <v>7954</v>
      </c>
      <c r="F67" s="15">
        <v>7882.4</v>
      </c>
      <c r="G67" s="15">
        <f t="shared" si="0"/>
        <v>99.099823987930591</v>
      </c>
    </row>
    <row r="68" spans="1:7" ht="27.75" customHeight="1">
      <c r="A68" s="12" t="s">
        <v>54</v>
      </c>
      <c r="B68" s="13" t="s">
        <v>100</v>
      </c>
      <c r="C68" s="24" t="s">
        <v>101</v>
      </c>
      <c r="D68" s="15">
        <v>0</v>
      </c>
      <c r="E68" s="15">
        <v>0</v>
      </c>
      <c r="F68" s="15">
        <v>13.7</v>
      </c>
      <c r="G68" s="15"/>
    </row>
    <row r="69" spans="1:7" ht="27" customHeight="1">
      <c r="A69" s="12" t="s">
        <v>54</v>
      </c>
      <c r="B69" s="13" t="s">
        <v>387</v>
      </c>
      <c r="C69" s="24" t="s">
        <v>89</v>
      </c>
      <c r="D69" s="15">
        <v>0</v>
      </c>
      <c r="E69" s="15">
        <v>0</v>
      </c>
      <c r="F69" s="15">
        <v>-0.4</v>
      </c>
      <c r="G69" s="15"/>
    </row>
    <row r="70" spans="1:7" ht="52.9" customHeight="1">
      <c r="A70" s="12" t="s">
        <v>54</v>
      </c>
      <c r="B70" s="13" t="s">
        <v>102</v>
      </c>
      <c r="C70" s="14" t="s">
        <v>103</v>
      </c>
      <c r="D70" s="15">
        <v>9988</v>
      </c>
      <c r="E70" s="15">
        <v>6588</v>
      </c>
      <c r="F70" s="15">
        <v>5792.7</v>
      </c>
      <c r="G70" s="15">
        <f t="shared" si="0"/>
        <v>87.928051001821501</v>
      </c>
    </row>
    <row r="71" spans="1:7" ht="40.5" customHeight="1">
      <c r="A71" s="12" t="s">
        <v>54</v>
      </c>
      <c r="B71" s="13" t="s">
        <v>104</v>
      </c>
      <c r="C71" s="14" t="s">
        <v>105</v>
      </c>
      <c r="D71" s="15">
        <v>0</v>
      </c>
      <c r="E71" s="15">
        <v>0</v>
      </c>
      <c r="F71" s="15">
        <v>184.1</v>
      </c>
      <c r="G71" s="15"/>
    </row>
    <row r="72" spans="1:7" ht="39" customHeight="1">
      <c r="A72" s="12" t="s">
        <v>54</v>
      </c>
      <c r="B72" s="13" t="s">
        <v>106</v>
      </c>
      <c r="C72" s="14" t="s">
        <v>107</v>
      </c>
      <c r="D72" s="15">
        <v>0</v>
      </c>
      <c r="E72" s="15">
        <v>0</v>
      </c>
      <c r="F72" s="15">
        <v>-0.1</v>
      </c>
      <c r="G72" s="15"/>
    </row>
    <row r="73" spans="1:7" ht="26.45" customHeight="1">
      <c r="A73" s="12" t="s">
        <v>54</v>
      </c>
      <c r="B73" s="13" t="s">
        <v>108</v>
      </c>
      <c r="C73" s="14" t="s">
        <v>109</v>
      </c>
      <c r="D73" s="15">
        <v>19819.2</v>
      </c>
      <c r="E73" s="15">
        <v>19535.2</v>
      </c>
      <c r="F73" s="15">
        <v>19905.900000000001</v>
      </c>
      <c r="G73" s="15">
        <f t="shared" si="0"/>
        <v>101.89760022932963</v>
      </c>
    </row>
    <row r="74" spans="1:7" ht="15" customHeight="1">
      <c r="A74" s="12" t="s">
        <v>54</v>
      </c>
      <c r="B74" s="13" t="s">
        <v>110</v>
      </c>
      <c r="C74" s="14" t="s">
        <v>111</v>
      </c>
      <c r="D74" s="15">
        <v>0</v>
      </c>
      <c r="E74" s="15">
        <v>0</v>
      </c>
      <c r="F74" s="15">
        <v>345.9</v>
      </c>
      <c r="G74" s="15"/>
    </row>
    <row r="75" spans="1:7" ht="13.15" hidden="1" customHeight="1">
      <c r="A75" s="12" t="s">
        <v>54</v>
      </c>
      <c r="B75" s="13" t="s">
        <v>323</v>
      </c>
      <c r="C75" s="14" t="s">
        <v>324</v>
      </c>
      <c r="D75" s="15">
        <v>0</v>
      </c>
      <c r="E75" s="15">
        <v>0</v>
      </c>
      <c r="F75" s="15">
        <v>0</v>
      </c>
      <c r="G75" s="15" t="e">
        <f t="shared" si="0"/>
        <v>#DIV/0!</v>
      </c>
    </row>
    <row r="76" spans="1:7" ht="26.45" customHeight="1">
      <c r="A76" s="12" t="s">
        <v>54</v>
      </c>
      <c r="B76" s="13" t="s">
        <v>112</v>
      </c>
      <c r="C76" s="14" t="s">
        <v>113</v>
      </c>
      <c r="D76" s="15">
        <v>0</v>
      </c>
      <c r="E76" s="15">
        <v>0</v>
      </c>
      <c r="F76" s="15">
        <v>0.5</v>
      </c>
      <c r="G76" s="15"/>
    </row>
    <row r="77" spans="1:7" ht="13.15" hidden="1" customHeight="1">
      <c r="A77" s="12" t="s">
        <v>54</v>
      </c>
      <c r="B77" s="13" t="s">
        <v>114</v>
      </c>
      <c r="C77" s="14" t="s">
        <v>115</v>
      </c>
      <c r="D77" s="15">
        <v>0</v>
      </c>
      <c r="E77" s="15">
        <v>0</v>
      </c>
      <c r="F77" s="15">
        <v>803.7</v>
      </c>
      <c r="G77" s="15" t="e">
        <f t="shared" si="0"/>
        <v>#DIV/0!</v>
      </c>
    </row>
    <row r="78" spans="1:7" ht="26.45" customHeight="1">
      <c r="A78" s="12" t="s">
        <v>54</v>
      </c>
      <c r="B78" s="13" t="s">
        <v>116</v>
      </c>
      <c r="C78" s="14" t="s">
        <v>117</v>
      </c>
      <c r="D78" s="15">
        <v>15322</v>
      </c>
      <c r="E78" s="15">
        <v>14122</v>
      </c>
      <c r="F78" s="15">
        <v>16250.2</v>
      </c>
      <c r="G78" s="15">
        <f t="shared" si="0"/>
        <v>115.07010338478969</v>
      </c>
    </row>
    <row r="79" spans="1:7" ht="15" customHeight="1">
      <c r="A79" s="12" t="s">
        <v>54</v>
      </c>
      <c r="B79" s="13" t="s">
        <v>118</v>
      </c>
      <c r="C79" s="14" t="s">
        <v>119</v>
      </c>
      <c r="D79" s="15">
        <v>0</v>
      </c>
      <c r="E79" s="15">
        <v>0</v>
      </c>
      <c r="F79" s="15">
        <v>852.1</v>
      </c>
      <c r="G79" s="15"/>
    </row>
    <row r="80" spans="1:7" ht="15" customHeight="1">
      <c r="A80" s="12" t="s">
        <v>54</v>
      </c>
      <c r="B80" s="13" t="s">
        <v>245</v>
      </c>
      <c r="C80" s="14" t="s">
        <v>246</v>
      </c>
      <c r="D80" s="15">
        <v>0</v>
      </c>
      <c r="E80" s="15">
        <v>0</v>
      </c>
      <c r="F80" s="15">
        <v>-0.5</v>
      </c>
      <c r="G80" s="15"/>
    </row>
    <row r="81" spans="1:7" ht="43.9" customHeight="1">
      <c r="A81" s="12" t="s">
        <v>54</v>
      </c>
      <c r="B81" s="13" t="s">
        <v>120</v>
      </c>
      <c r="C81" s="16" t="s">
        <v>121</v>
      </c>
      <c r="D81" s="15">
        <v>68151.8</v>
      </c>
      <c r="E81" s="15">
        <v>68151.8</v>
      </c>
      <c r="F81" s="15">
        <v>70950.3</v>
      </c>
      <c r="G81" s="15">
        <f t="shared" ref="G81:G145" si="5">F81/E81*100</f>
        <v>104.10627452246308</v>
      </c>
    </row>
    <row r="82" spans="1:7" ht="30.6" customHeight="1">
      <c r="A82" s="12" t="s">
        <v>54</v>
      </c>
      <c r="B82" s="13" t="s">
        <v>122</v>
      </c>
      <c r="C82" s="16" t="s">
        <v>123</v>
      </c>
      <c r="D82" s="15">
        <v>0</v>
      </c>
      <c r="E82" s="15">
        <v>0</v>
      </c>
      <c r="F82" s="15">
        <v>314.60000000000002</v>
      </c>
      <c r="G82" s="15"/>
    </row>
    <row r="83" spans="1:7" ht="43.9" customHeight="1">
      <c r="A83" s="12" t="s">
        <v>54</v>
      </c>
      <c r="B83" s="13" t="s">
        <v>124</v>
      </c>
      <c r="C83" s="16" t="s">
        <v>125</v>
      </c>
      <c r="D83" s="15">
        <v>0</v>
      </c>
      <c r="E83" s="15">
        <v>0</v>
      </c>
      <c r="F83" s="15">
        <v>25.9</v>
      </c>
      <c r="G83" s="15"/>
    </row>
    <row r="84" spans="1:7" ht="44.45" hidden="1" customHeight="1">
      <c r="A84" s="12" t="s">
        <v>54</v>
      </c>
      <c r="B84" s="13" t="s">
        <v>457</v>
      </c>
      <c r="C84" s="24" t="s">
        <v>458</v>
      </c>
      <c r="D84" s="15">
        <v>0</v>
      </c>
      <c r="E84" s="15">
        <v>0</v>
      </c>
      <c r="F84" s="15">
        <v>0</v>
      </c>
      <c r="G84" s="15"/>
    </row>
    <row r="85" spans="1:7" ht="63.6" customHeight="1">
      <c r="A85" s="12" t="s">
        <v>54</v>
      </c>
      <c r="B85" s="13" t="s">
        <v>126</v>
      </c>
      <c r="C85" s="16" t="s">
        <v>127</v>
      </c>
      <c r="D85" s="15">
        <v>2690</v>
      </c>
      <c r="E85" s="15">
        <v>2690</v>
      </c>
      <c r="F85" s="15">
        <v>3455.6</v>
      </c>
      <c r="G85" s="15">
        <f t="shared" si="5"/>
        <v>128.46096654275092</v>
      </c>
    </row>
    <row r="86" spans="1:7" ht="38.25">
      <c r="A86" s="12" t="s">
        <v>54</v>
      </c>
      <c r="B86" s="13" t="s">
        <v>128</v>
      </c>
      <c r="C86" s="16" t="s">
        <v>129</v>
      </c>
      <c r="D86" s="15">
        <v>0</v>
      </c>
      <c r="E86" s="15">
        <v>0</v>
      </c>
      <c r="F86" s="15">
        <v>141.19999999999999</v>
      </c>
      <c r="G86" s="15"/>
    </row>
    <row r="87" spans="1:7" ht="51">
      <c r="A87" s="12" t="s">
        <v>54</v>
      </c>
      <c r="B87" s="13" t="s">
        <v>130</v>
      </c>
      <c r="C87" s="16" t="s">
        <v>131</v>
      </c>
      <c r="D87" s="15">
        <v>0</v>
      </c>
      <c r="E87" s="15">
        <v>0</v>
      </c>
      <c r="F87" s="15">
        <v>0.5</v>
      </c>
      <c r="G87" s="15"/>
    </row>
    <row r="88" spans="1:7" ht="52.9" customHeight="1">
      <c r="A88" s="12" t="s">
        <v>54</v>
      </c>
      <c r="B88" s="13" t="s">
        <v>132</v>
      </c>
      <c r="C88" s="14" t="s">
        <v>133</v>
      </c>
      <c r="D88" s="15">
        <v>11960</v>
      </c>
      <c r="E88" s="15">
        <v>11960</v>
      </c>
      <c r="F88" s="15">
        <v>0</v>
      </c>
      <c r="G88" s="15">
        <f t="shared" si="5"/>
        <v>0</v>
      </c>
    </row>
    <row r="89" spans="1:7" ht="42.75" customHeight="1">
      <c r="A89" s="12" t="s">
        <v>54</v>
      </c>
      <c r="B89" s="36" t="s">
        <v>473</v>
      </c>
      <c r="C89" s="24" t="s">
        <v>459</v>
      </c>
      <c r="D89" s="15">
        <v>0</v>
      </c>
      <c r="E89" s="15">
        <v>0</v>
      </c>
      <c r="F89" s="15">
        <v>11670.8</v>
      </c>
      <c r="G89" s="15"/>
    </row>
    <row r="90" spans="1:7" ht="52.9" customHeight="1">
      <c r="A90" s="12" t="s">
        <v>54</v>
      </c>
      <c r="B90" s="36" t="s">
        <v>474</v>
      </c>
      <c r="C90" s="24" t="s">
        <v>460</v>
      </c>
      <c r="D90" s="15">
        <v>0</v>
      </c>
      <c r="E90" s="15">
        <v>0</v>
      </c>
      <c r="F90" s="15">
        <v>704.1</v>
      </c>
      <c r="G90" s="15"/>
    </row>
    <row r="91" spans="1:7" ht="39.75" customHeight="1">
      <c r="A91" s="12" t="s">
        <v>54</v>
      </c>
      <c r="B91" s="13" t="s">
        <v>447</v>
      </c>
      <c r="C91" s="14" t="s">
        <v>446</v>
      </c>
      <c r="D91" s="15">
        <v>0</v>
      </c>
      <c r="E91" s="15">
        <v>0</v>
      </c>
      <c r="F91" s="15">
        <v>19.5</v>
      </c>
      <c r="G91" s="15"/>
    </row>
    <row r="92" spans="1:7" s="4" customFormat="1" ht="98.45" customHeight="1">
      <c r="A92" s="12" t="s">
        <v>54</v>
      </c>
      <c r="B92" s="13" t="s">
        <v>320</v>
      </c>
      <c r="C92" s="14" t="s">
        <v>319</v>
      </c>
      <c r="D92" s="15">
        <v>0</v>
      </c>
      <c r="E92" s="15">
        <v>0</v>
      </c>
      <c r="F92" s="15">
        <v>22.9</v>
      </c>
      <c r="G92" s="15"/>
    </row>
    <row r="93" spans="1:7" ht="51">
      <c r="A93" s="12" t="s">
        <v>54</v>
      </c>
      <c r="B93" s="13" t="s">
        <v>326</v>
      </c>
      <c r="C93" s="14" t="s">
        <v>325</v>
      </c>
      <c r="D93" s="15">
        <v>0</v>
      </c>
      <c r="E93" s="15">
        <v>0</v>
      </c>
      <c r="F93" s="15">
        <v>68.599999999999994</v>
      </c>
      <c r="G93" s="15"/>
    </row>
    <row r="94" spans="1:7" s="11" customFormat="1" ht="13.15" customHeight="1">
      <c r="A94" s="7" t="s">
        <v>134</v>
      </c>
      <c r="B94" s="13" t="s">
        <v>18</v>
      </c>
      <c r="C94" s="9" t="s">
        <v>135</v>
      </c>
      <c r="D94" s="10">
        <f>SUM(D95:D95)</f>
        <v>1250</v>
      </c>
      <c r="E94" s="10">
        <f>SUM(E95:E95)</f>
        <v>1250</v>
      </c>
      <c r="F94" s="10">
        <f>SUM(F95:F95)</f>
        <v>158.30000000000001</v>
      </c>
      <c r="G94" s="10">
        <f t="shared" si="5"/>
        <v>12.664</v>
      </c>
    </row>
    <row r="95" spans="1:7" s="22" customFormat="1" ht="89.25">
      <c r="A95" s="12" t="s">
        <v>134</v>
      </c>
      <c r="B95" s="18" t="s">
        <v>320</v>
      </c>
      <c r="C95" s="19" t="s">
        <v>319</v>
      </c>
      <c r="D95" s="15">
        <v>1250</v>
      </c>
      <c r="E95" s="15">
        <v>1250</v>
      </c>
      <c r="F95" s="17">
        <v>158.30000000000001</v>
      </c>
      <c r="G95" s="17">
        <f t="shared" si="5"/>
        <v>12.664</v>
      </c>
    </row>
    <row r="96" spans="1:7" s="22" customFormat="1">
      <c r="A96" s="25" t="s">
        <v>461</v>
      </c>
      <c r="B96" s="18"/>
      <c r="C96" s="32" t="s">
        <v>462</v>
      </c>
      <c r="D96" s="21">
        <f>D97</f>
        <v>0</v>
      </c>
      <c r="E96" s="21">
        <f t="shared" ref="E96:F96" si="6">E97</f>
        <v>0</v>
      </c>
      <c r="F96" s="21">
        <f t="shared" si="6"/>
        <v>0.3</v>
      </c>
      <c r="G96" s="21"/>
    </row>
    <row r="97" spans="1:7" s="22" customFormat="1" ht="63.75">
      <c r="A97" s="12" t="s">
        <v>461</v>
      </c>
      <c r="B97" s="18" t="s">
        <v>475</v>
      </c>
      <c r="C97" s="19" t="s">
        <v>463</v>
      </c>
      <c r="D97" s="15">
        <v>0</v>
      </c>
      <c r="E97" s="15">
        <v>0</v>
      </c>
      <c r="F97" s="17">
        <v>0.3</v>
      </c>
      <c r="G97" s="17"/>
    </row>
    <row r="98" spans="1:7" s="11" customFormat="1" ht="13.15" customHeight="1">
      <c r="A98" s="7" t="s">
        <v>138</v>
      </c>
      <c r="B98" s="13" t="s">
        <v>18</v>
      </c>
      <c r="C98" s="9" t="s">
        <v>139</v>
      </c>
      <c r="D98" s="10">
        <f>SUM(D99:D100)</f>
        <v>0</v>
      </c>
      <c r="E98" s="10">
        <f>SUM(E99:E100)</f>
        <v>0</v>
      </c>
      <c r="F98" s="10">
        <f>SUM(F99:F100)</f>
        <v>0.4</v>
      </c>
      <c r="G98" s="10"/>
    </row>
    <row r="99" spans="1:7" ht="78.75" customHeight="1">
      <c r="A99" s="12" t="s">
        <v>138</v>
      </c>
      <c r="B99" s="13" t="s">
        <v>320</v>
      </c>
      <c r="C99" s="14" t="s">
        <v>319</v>
      </c>
      <c r="D99" s="15">
        <v>0</v>
      </c>
      <c r="E99" s="15">
        <v>0</v>
      </c>
      <c r="F99" s="15">
        <v>0.4</v>
      </c>
      <c r="G99" s="15"/>
    </row>
    <row r="100" spans="1:7" ht="66" hidden="1" customHeight="1">
      <c r="A100" s="12" t="s">
        <v>138</v>
      </c>
      <c r="B100" s="13" t="s">
        <v>45</v>
      </c>
      <c r="C100" s="14" t="s">
        <v>46</v>
      </c>
      <c r="D100" s="15">
        <v>0</v>
      </c>
      <c r="E100" s="15">
        <v>0</v>
      </c>
      <c r="F100" s="15"/>
      <c r="G100" s="15" t="e">
        <f t="shared" si="5"/>
        <v>#DIV/0!</v>
      </c>
    </row>
    <row r="101" spans="1:7" s="11" customFormat="1" ht="26.45" hidden="1" customHeight="1">
      <c r="A101" s="7" t="s">
        <v>140</v>
      </c>
      <c r="B101" s="13" t="s">
        <v>18</v>
      </c>
      <c r="C101" s="9" t="s">
        <v>141</v>
      </c>
      <c r="D101" s="10">
        <f>SUM(D102:D102)</f>
        <v>0</v>
      </c>
      <c r="E101" s="10">
        <f>SUM(E102:E102)</f>
        <v>0</v>
      </c>
      <c r="F101" s="10">
        <f>SUM(F102:F102)</f>
        <v>0</v>
      </c>
      <c r="G101" s="10" t="e">
        <f t="shared" si="5"/>
        <v>#DIV/0!</v>
      </c>
    </row>
    <row r="102" spans="1:7" ht="89.25" hidden="1">
      <c r="A102" s="12" t="s">
        <v>140</v>
      </c>
      <c r="B102" s="13" t="s">
        <v>320</v>
      </c>
      <c r="C102" s="14" t="s">
        <v>319</v>
      </c>
      <c r="D102" s="15">
        <v>0</v>
      </c>
      <c r="E102" s="15">
        <v>0</v>
      </c>
      <c r="F102" s="15">
        <v>0</v>
      </c>
      <c r="G102" s="15" t="e">
        <f t="shared" si="5"/>
        <v>#DIV/0!</v>
      </c>
    </row>
    <row r="103" spans="1:7" ht="25.5">
      <c r="A103" s="25" t="s">
        <v>247</v>
      </c>
      <c r="B103" s="20"/>
      <c r="C103" s="32" t="s">
        <v>143</v>
      </c>
      <c r="D103" s="21">
        <v>0</v>
      </c>
      <c r="E103" s="21">
        <f>SUM(E105:E106)</f>
        <v>0</v>
      </c>
      <c r="F103" s="21">
        <f>SUM(F104:F106)</f>
        <v>233.5</v>
      </c>
      <c r="G103" s="21"/>
    </row>
    <row r="104" spans="1:7" ht="73.150000000000006" customHeight="1">
      <c r="A104" s="12" t="s">
        <v>247</v>
      </c>
      <c r="B104" s="33" t="s">
        <v>342</v>
      </c>
      <c r="C104" s="34" t="s">
        <v>340</v>
      </c>
      <c r="D104" s="17">
        <v>0</v>
      </c>
      <c r="E104" s="17">
        <v>0</v>
      </c>
      <c r="F104" s="17">
        <v>5.5</v>
      </c>
      <c r="G104" s="17"/>
    </row>
    <row r="105" spans="1:7" ht="40.15" hidden="1" customHeight="1">
      <c r="A105" s="12" t="s">
        <v>247</v>
      </c>
      <c r="B105" s="33" t="s">
        <v>329</v>
      </c>
      <c r="C105" s="34" t="s">
        <v>327</v>
      </c>
      <c r="D105" s="15">
        <v>0</v>
      </c>
      <c r="E105" s="15">
        <v>0</v>
      </c>
      <c r="F105" s="15">
        <v>0</v>
      </c>
      <c r="G105" s="15" t="e">
        <f t="shared" si="5"/>
        <v>#DIV/0!</v>
      </c>
    </row>
    <row r="106" spans="1:7" ht="70.900000000000006" customHeight="1">
      <c r="A106" s="12" t="s">
        <v>247</v>
      </c>
      <c r="B106" s="33" t="s">
        <v>330</v>
      </c>
      <c r="C106" s="34" t="s">
        <v>328</v>
      </c>
      <c r="D106" s="15">
        <v>0</v>
      </c>
      <c r="E106" s="15">
        <v>0</v>
      </c>
      <c r="F106" s="15">
        <v>228</v>
      </c>
      <c r="G106" s="15"/>
    </row>
    <row r="107" spans="1:7" s="11" customFormat="1" ht="30.6" hidden="1" customHeight="1">
      <c r="A107" s="7" t="s">
        <v>142</v>
      </c>
      <c r="B107" s="20"/>
      <c r="C107" s="9" t="s">
        <v>143</v>
      </c>
      <c r="D107" s="10">
        <f>D108</f>
        <v>0</v>
      </c>
      <c r="E107" s="10">
        <f t="shared" ref="E107:F107" si="7">E108</f>
        <v>0</v>
      </c>
      <c r="F107" s="10">
        <f t="shared" si="7"/>
        <v>0</v>
      </c>
      <c r="G107" s="10" t="e">
        <f t="shared" si="5"/>
        <v>#DIV/0!</v>
      </c>
    </row>
    <row r="108" spans="1:7" ht="45" hidden="1" customHeight="1">
      <c r="A108" s="12" t="s">
        <v>142</v>
      </c>
      <c r="B108" s="13" t="s">
        <v>219</v>
      </c>
      <c r="C108" s="14" t="s">
        <v>49</v>
      </c>
      <c r="D108" s="15">
        <v>0</v>
      </c>
      <c r="E108" s="15">
        <v>0</v>
      </c>
      <c r="F108" s="15">
        <v>0</v>
      </c>
      <c r="G108" s="15" t="e">
        <f t="shared" si="5"/>
        <v>#DIV/0!</v>
      </c>
    </row>
    <row r="109" spans="1:7">
      <c r="A109" s="25" t="s">
        <v>493</v>
      </c>
      <c r="B109" s="20"/>
      <c r="C109" s="29" t="s">
        <v>494</v>
      </c>
      <c r="D109" s="21">
        <f>D110</f>
        <v>0</v>
      </c>
      <c r="E109" s="21">
        <f t="shared" ref="E109:F109" si="8">E110</f>
        <v>0</v>
      </c>
      <c r="F109" s="21">
        <f t="shared" si="8"/>
        <v>-170</v>
      </c>
      <c r="G109" s="21"/>
    </row>
    <row r="110" spans="1:7" ht="39" customHeight="1">
      <c r="A110" s="12" t="s">
        <v>493</v>
      </c>
      <c r="B110" s="36" t="s">
        <v>329</v>
      </c>
      <c r="C110" s="34" t="s">
        <v>327</v>
      </c>
      <c r="D110" s="15">
        <v>0</v>
      </c>
      <c r="E110" s="15">
        <v>0</v>
      </c>
      <c r="F110" s="15">
        <v>-170</v>
      </c>
      <c r="G110" s="15"/>
    </row>
    <row r="111" spans="1:7" hidden="1">
      <c r="A111" s="25" t="s">
        <v>438</v>
      </c>
      <c r="B111" s="20"/>
      <c r="C111" s="32" t="s">
        <v>439</v>
      </c>
      <c r="D111" s="21">
        <f>D112</f>
        <v>0</v>
      </c>
      <c r="E111" s="21">
        <f t="shared" ref="E111:F111" si="9">E112</f>
        <v>0</v>
      </c>
      <c r="F111" s="21">
        <f t="shared" si="9"/>
        <v>0</v>
      </c>
      <c r="G111" s="21" t="e">
        <f t="shared" si="5"/>
        <v>#DIV/0!</v>
      </c>
    </row>
    <row r="112" spans="1:7" ht="127.5" hidden="1">
      <c r="A112" s="12" t="s">
        <v>438</v>
      </c>
      <c r="B112" s="13" t="s">
        <v>354</v>
      </c>
      <c r="C112" s="14" t="s">
        <v>353</v>
      </c>
      <c r="D112" s="15">
        <v>0</v>
      </c>
      <c r="E112" s="15">
        <v>0</v>
      </c>
      <c r="F112" s="15">
        <v>0</v>
      </c>
      <c r="G112" s="15" t="e">
        <f t="shared" si="5"/>
        <v>#DIV/0!</v>
      </c>
    </row>
    <row r="113" spans="1:7" hidden="1">
      <c r="A113" s="25" t="s">
        <v>388</v>
      </c>
      <c r="B113" s="20"/>
      <c r="C113" s="32" t="s">
        <v>389</v>
      </c>
      <c r="D113" s="21">
        <f>D114</f>
        <v>0</v>
      </c>
      <c r="E113" s="21">
        <f>E114</f>
        <v>0</v>
      </c>
      <c r="F113" s="21">
        <f>F114</f>
        <v>0</v>
      </c>
      <c r="G113" s="21" t="e">
        <f t="shared" si="5"/>
        <v>#DIV/0!</v>
      </c>
    </row>
    <row r="114" spans="1:7" ht="45" hidden="1" customHeight="1">
      <c r="A114" s="12" t="s">
        <v>388</v>
      </c>
      <c r="B114" s="33" t="s">
        <v>329</v>
      </c>
      <c r="C114" s="34" t="s">
        <v>327</v>
      </c>
      <c r="D114" s="15">
        <v>0</v>
      </c>
      <c r="E114" s="15">
        <v>0</v>
      </c>
      <c r="F114" s="15">
        <v>0</v>
      </c>
      <c r="G114" s="15" t="e">
        <f t="shared" si="5"/>
        <v>#DIV/0!</v>
      </c>
    </row>
    <row r="115" spans="1:7">
      <c r="A115" s="7" t="s">
        <v>144</v>
      </c>
      <c r="B115" s="13"/>
      <c r="C115" s="9" t="s">
        <v>145</v>
      </c>
      <c r="D115" s="10">
        <f>SUM(D116:D120)</f>
        <v>94.6</v>
      </c>
      <c r="E115" s="10">
        <f>E116+E117+E120</f>
        <v>94.6</v>
      </c>
      <c r="F115" s="10">
        <f>F116+F117+F120+F118+F119</f>
        <v>219.4</v>
      </c>
      <c r="G115" s="10">
        <f t="shared" si="5"/>
        <v>231.92389006342498</v>
      </c>
    </row>
    <row r="116" spans="1:7" ht="39" customHeight="1">
      <c r="A116" s="12" t="s">
        <v>144</v>
      </c>
      <c r="B116" s="13" t="s">
        <v>332</v>
      </c>
      <c r="C116" s="14" t="s">
        <v>331</v>
      </c>
      <c r="D116" s="15">
        <v>1</v>
      </c>
      <c r="E116" s="15">
        <v>1</v>
      </c>
      <c r="F116" s="15">
        <v>0</v>
      </c>
      <c r="G116" s="15">
        <f t="shared" si="5"/>
        <v>0</v>
      </c>
    </row>
    <row r="117" spans="1:7" ht="45" customHeight="1">
      <c r="A117" s="12" t="s">
        <v>144</v>
      </c>
      <c r="B117" s="13" t="s">
        <v>405</v>
      </c>
      <c r="C117" s="14" t="s">
        <v>403</v>
      </c>
      <c r="D117" s="15">
        <v>0</v>
      </c>
      <c r="E117" s="15">
        <v>0</v>
      </c>
      <c r="F117" s="15">
        <v>120.1</v>
      </c>
      <c r="G117" s="15"/>
    </row>
    <row r="118" spans="1:7" ht="73.900000000000006" customHeight="1">
      <c r="A118" s="12" t="s">
        <v>144</v>
      </c>
      <c r="B118" s="13" t="s">
        <v>417</v>
      </c>
      <c r="C118" s="14" t="s">
        <v>416</v>
      </c>
      <c r="D118" s="15">
        <v>0</v>
      </c>
      <c r="E118" s="15">
        <v>0</v>
      </c>
      <c r="F118" s="15">
        <v>21.8</v>
      </c>
      <c r="G118" s="15"/>
    </row>
    <row r="119" spans="1:7" ht="76.150000000000006" customHeight="1">
      <c r="A119" s="12" t="s">
        <v>144</v>
      </c>
      <c r="B119" s="13" t="s">
        <v>342</v>
      </c>
      <c r="C119" s="14" t="s">
        <v>340</v>
      </c>
      <c r="D119" s="15">
        <v>0</v>
      </c>
      <c r="E119" s="15">
        <v>0</v>
      </c>
      <c r="F119" s="15">
        <v>4</v>
      </c>
      <c r="G119" s="15"/>
    </row>
    <row r="120" spans="1:7" ht="41.25" customHeight="1">
      <c r="A120" s="12" t="s">
        <v>144</v>
      </c>
      <c r="B120" s="13" t="s">
        <v>329</v>
      </c>
      <c r="C120" s="14" t="s">
        <v>327</v>
      </c>
      <c r="D120" s="15">
        <v>93.6</v>
      </c>
      <c r="E120" s="15">
        <v>93.6</v>
      </c>
      <c r="F120" s="15">
        <v>73.5</v>
      </c>
      <c r="G120" s="15">
        <f t="shared" si="5"/>
        <v>78.525641025641036</v>
      </c>
    </row>
    <row r="121" spans="1:7" s="11" customFormat="1" ht="13.15" hidden="1" customHeight="1">
      <c r="A121" s="7" t="s">
        <v>146</v>
      </c>
      <c r="B121" s="13" t="s">
        <v>18</v>
      </c>
      <c r="C121" s="9" t="s">
        <v>147</v>
      </c>
      <c r="D121" s="10">
        <f t="shared" ref="D121:F121" si="10">D122</f>
        <v>0</v>
      </c>
      <c r="E121" s="10">
        <f t="shared" si="10"/>
        <v>0</v>
      </c>
      <c r="F121" s="10">
        <f t="shared" si="10"/>
        <v>0</v>
      </c>
      <c r="G121" s="10" t="e">
        <f t="shared" si="5"/>
        <v>#DIV/0!</v>
      </c>
    </row>
    <row r="122" spans="1:7" ht="27" hidden="1" customHeight="1">
      <c r="A122" s="12" t="s">
        <v>146</v>
      </c>
      <c r="B122" s="13" t="s">
        <v>136</v>
      </c>
      <c r="C122" s="14" t="s">
        <v>137</v>
      </c>
      <c r="D122" s="15">
        <v>0</v>
      </c>
      <c r="E122" s="15"/>
      <c r="F122" s="15">
        <v>0</v>
      </c>
      <c r="G122" s="15" t="e">
        <f t="shared" si="5"/>
        <v>#DIV/0!</v>
      </c>
    </row>
    <row r="123" spans="1:7" hidden="1">
      <c r="A123" s="25" t="s">
        <v>249</v>
      </c>
      <c r="B123" s="20"/>
      <c r="C123" s="32" t="s">
        <v>248</v>
      </c>
      <c r="D123" s="21">
        <f>D124</f>
        <v>0</v>
      </c>
      <c r="E123" s="21">
        <f t="shared" ref="E123:F123" si="11">E124</f>
        <v>0</v>
      </c>
      <c r="F123" s="21">
        <f t="shared" si="11"/>
        <v>0</v>
      </c>
      <c r="G123" s="21" t="e">
        <f t="shared" si="5"/>
        <v>#DIV/0!</v>
      </c>
    </row>
    <row r="124" spans="1:7" ht="27" hidden="1" customHeight="1">
      <c r="A124" s="12" t="s">
        <v>249</v>
      </c>
      <c r="B124" s="13" t="s">
        <v>136</v>
      </c>
      <c r="C124" s="14" t="s">
        <v>137</v>
      </c>
      <c r="D124" s="15">
        <v>0</v>
      </c>
      <c r="E124" s="15">
        <v>0</v>
      </c>
      <c r="F124" s="15">
        <v>0</v>
      </c>
      <c r="G124" s="15" t="e">
        <f t="shared" si="5"/>
        <v>#DIV/0!</v>
      </c>
    </row>
    <row r="125" spans="1:7">
      <c r="A125" s="25" t="s">
        <v>293</v>
      </c>
      <c r="B125" s="20"/>
      <c r="C125" s="32" t="s">
        <v>294</v>
      </c>
      <c r="D125" s="21">
        <f>SUM(D126:D139)</f>
        <v>44.1</v>
      </c>
      <c r="E125" s="21">
        <f>SUM(E126:E139)</f>
        <v>44.1</v>
      </c>
      <c r="F125" s="21">
        <f>SUM(F126:F139)</f>
        <v>51.099999999999994</v>
      </c>
      <c r="G125" s="21">
        <f t="shared" si="5"/>
        <v>115.87301587301586</v>
      </c>
    </row>
    <row r="126" spans="1:7" ht="51" hidden="1">
      <c r="A126" s="23" t="s">
        <v>293</v>
      </c>
      <c r="B126" s="13" t="s">
        <v>300</v>
      </c>
      <c r="C126" s="14" t="s">
        <v>295</v>
      </c>
      <c r="D126" s="15">
        <v>0</v>
      </c>
      <c r="E126" s="15">
        <v>0</v>
      </c>
      <c r="F126" s="15">
        <v>0</v>
      </c>
      <c r="G126" s="15" t="e">
        <f t="shared" si="5"/>
        <v>#DIV/0!</v>
      </c>
    </row>
    <row r="127" spans="1:7" ht="81.75" customHeight="1">
      <c r="A127" s="23" t="s">
        <v>293</v>
      </c>
      <c r="B127" s="13" t="s">
        <v>334</v>
      </c>
      <c r="C127" s="14" t="s">
        <v>333</v>
      </c>
      <c r="D127" s="15">
        <v>7.1</v>
      </c>
      <c r="E127" s="15">
        <v>7.1</v>
      </c>
      <c r="F127" s="15">
        <v>17.899999999999999</v>
      </c>
      <c r="G127" s="15">
        <f t="shared" si="5"/>
        <v>252.11267605633799</v>
      </c>
    </row>
    <row r="128" spans="1:7" ht="63.75" hidden="1">
      <c r="A128" s="23" t="s">
        <v>293</v>
      </c>
      <c r="B128" s="13" t="s">
        <v>301</v>
      </c>
      <c r="C128" s="14" t="s">
        <v>296</v>
      </c>
      <c r="D128" s="15">
        <v>0</v>
      </c>
      <c r="E128" s="15">
        <v>0</v>
      </c>
      <c r="F128" s="15">
        <v>0</v>
      </c>
      <c r="G128" s="15" t="e">
        <f t="shared" si="5"/>
        <v>#DIV/0!</v>
      </c>
    </row>
    <row r="129" spans="1:7" ht="103.9" customHeight="1">
      <c r="A129" s="23" t="s">
        <v>293</v>
      </c>
      <c r="B129" s="13" t="s">
        <v>391</v>
      </c>
      <c r="C129" s="14" t="s">
        <v>390</v>
      </c>
      <c r="D129" s="15">
        <v>0.4</v>
      </c>
      <c r="E129" s="15">
        <v>0.4</v>
      </c>
      <c r="F129" s="15">
        <v>0</v>
      </c>
      <c r="G129" s="15">
        <f t="shared" si="5"/>
        <v>0</v>
      </c>
    </row>
    <row r="130" spans="1:7" ht="69" customHeight="1">
      <c r="A130" s="23" t="s">
        <v>293</v>
      </c>
      <c r="B130" s="13" t="s">
        <v>349</v>
      </c>
      <c r="C130" s="14" t="s">
        <v>345</v>
      </c>
      <c r="D130" s="15">
        <v>4</v>
      </c>
      <c r="E130" s="15">
        <v>4</v>
      </c>
      <c r="F130" s="15">
        <v>7.5</v>
      </c>
      <c r="G130" s="15">
        <f t="shared" si="5"/>
        <v>187.5</v>
      </c>
    </row>
    <row r="131" spans="1:7" ht="68.25" customHeight="1">
      <c r="A131" s="23" t="s">
        <v>293</v>
      </c>
      <c r="B131" s="13" t="s">
        <v>350</v>
      </c>
      <c r="C131" s="14" t="s">
        <v>346</v>
      </c>
      <c r="D131" s="15">
        <v>4.5</v>
      </c>
      <c r="E131" s="15">
        <v>4.5</v>
      </c>
      <c r="F131" s="15">
        <v>3</v>
      </c>
      <c r="G131" s="15">
        <f t="shared" si="5"/>
        <v>66.666666666666657</v>
      </c>
    </row>
    <row r="132" spans="1:7" ht="51" hidden="1">
      <c r="A132" s="23" t="s">
        <v>293</v>
      </c>
      <c r="B132" s="13" t="s">
        <v>302</v>
      </c>
      <c r="C132" s="14" t="s">
        <v>297</v>
      </c>
      <c r="D132" s="15">
        <v>0</v>
      </c>
      <c r="E132" s="15">
        <v>0</v>
      </c>
      <c r="F132" s="15">
        <v>0</v>
      </c>
      <c r="G132" s="15" t="e">
        <f t="shared" si="5"/>
        <v>#DIV/0!</v>
      </c>
    </row>
    <row r="133" spans="1:7" ht="66" customHeight="1">
      <c r="A133" s="23" t="s">
        <v>293</v>
      </c>
      <c r="B133" s="13" t="s">
        <v>336</v>
      </c>
      <c r="C133" s="14" t="s">
        <v>335</v>
      </c>
      <c r="D133" s="15">
        <v>0.3</v>
      </c>
      <c r="E133" s="15">
        <v>0.3</v>
      </c>
      <c r="F133" s="15">
        <v>0.3</v>
      </c>
      <c r="G133" s="15">
        <f t="shared" si="5"/>
        <v>100</v>
      </c>
    </row>
    <row r="134" spans="1:7" ht="55.5" customHeight="1">
      <c r="A134" s="23" t="s">
        <v>293</v>
      </c>
      <c r="B134" s="13" t="s">
        <v>393</v>
      </c>
      <c r="C134" s="14" t="s">
        <v>392</v>
      </c>
      <c r="D134" s="15">
        <v>0.2</v>
      </c>
      <c r="E134" s="15">
        <v>0.2</v>
      </c>
      <c r="F134" s="15">
        <v>0</v>
      </c>
      <c r="G134" s="15">
        <f t="shared" si="5"/>
        <v>0</v>
      </c>
    </row>
    <row r="135" spans="1:7" ht="51" hidden="1">
      <c r="A135" s="23" t="s">
        <v>293</v>
      </c>
      <c r="B135" s="13" t="s">
        <v>303</v>
      </c>
      <c r="C135" s="14" t="s">
        <v>298</v>
      </c>
      <c r="D135" s="15">
        <v>0</v>
      </c>
      <c r="E135" s="15">
        <v>0</v>
      </c>
      <c r="F135" s="15">
        <v>0</v>
      </c>
      <c r="G135" s="15" t="e">
        <f t="shared" si="5"/>
        <v>#DIV/0!</v>
      </c>
    </row>
    <row r="136" spans="1:7" ht="73.900000000000006" customHeight="1">
      <c r="A136" s="23" t="s">
        <v>293</v>
      </c>
      <c r="B136" s="13" t="s">
        <v>338</v>
      </c>
      <c r="C136" s="14" t="s">
        <v>337</v>
      </c>
      <c r="D136" s="15">
        <v>1</v>
      </c>
      <c r="E136" s="15">
        <v>1</v>
      </c>
      <c r="F136" s="15">
        <v>0</v>
      </c>
      <c r="G136" s="15">
        <f t="shared" si="5"/>
        <v>0</v>
      </c>
    </row>
    <row r="137" spans="1:7" ht="3.6" hidden="1" customHeight="1">
      <c r="A137" s="23" t="s">
        <v>293</v>
      </c>
      <c r="B137" s="13" t="s">
        <v>304</v>
      </c>
      <c r="C137" s="14" t="s">
        <v>299</v>
      </c>
      <c r="D137" s="15">
        <v>0</v>
      </c>
      <c r="E137" s="15">
        <v>0</v>
      </c>
      <c r="F137" s="15">
        <v>0</v>
      </c>
      <c r="G137" s="15" t="e">
        <f t="shared" si="5"/>
        <v>#DIV/0!</v>
      </c>
    </row>
    <row r="138" spans="1:7" ht="70.5" customHeight="1">
      <c r="A138" s="23" t="s">
        <v>293</v>
      </c>
      <c r="B138" s="13" t="s">
        <v>341</v>
      </c>
      <c r="C138" s="14" t="s">
        <v>339</v>
      </c>
      <c r="D138" s="15">
        <v>26</v>
      </c>
      <c r="E138" s="15">
        <v>26</v>
      </c>
      <c r="F138" s="15">
        <v>21.9</v>
      </c>
      <c r="G138" s="15">
        <f t="shared" si="5"/>
        <v>84.230769230769226</v>
      </c>
    </row>
    <row r="139" spans="1:7" ht="66.75" customHeight="1">
      <c r="A139" s="23" t="s">
        <v>293</v>
      </c>
      <c r="B139" s="13" t="s">
        <v>342</v>
      </c>
      <c r="C139" s="14" t="s">
        <v>340</v>
      </c>
      <c r="D139" s="15">
        <v>0.6</v>
      </c>
      <c r="E139" s="15">
        <v>0.6</v>
      </c>
      <c r="F139" s="15">
        <v>0.5</v>
      </c>
      <c r="G139" s="15">
        <f t="shared" si="5"/>
        <v>83.333333333333343</v>
      </c>
    </row>
    <row r="140" spans="1:7">
      <c r="A140" s="25" t="s">
        <v>471</v>
      </c>
      <c r="B140" s="20"/>
      <c r="C140" s="32" t="s">
        <v>472</v>
      </c>
      <c r="D140" s="21">
        <v>0</v>
      </c>
      <c r="E140" s="21">
        <v>0</v>
      </c>
      <c r="F140" s="21">
        <f>F141</f>
        <v>30</v>
      </c>
      <c r="G140" s="21"/>
    </row>
    <row r="141" spans="1:7" ht="54.75" customHeight="1">
      <c r="A141" s="23" t="s">
        <v>471</v>
      </c>
      <c r="B141" s="13" t="s">
        <v>428</v>
      </c>
      <c r="C141" s="14" t="s">
        <v>429</v>
      </c>
      <c r="D141" s="15">
        <v>0</v>
      </c>
      <c r="E141" s="15">
        <v>0</v>
      </c>
      <c r="F141" s="15">
        <v>30</v>
      </c>
      <c r="G141" s="15"/>
    </row>
    <row r="142" spans="1:7">
      <c r="A142" s="25" t="s">
        <v>306</v>
      </c>
      <c r="B142" s="20"/>
      <c r="C142" s="32" t="s">
        <v>305</v>
      </c>
      <c r="D142" s="21">
        <f>SUM(D143:D187)</f>
        <v>706.09999999999991</v>
      </c>
      <c r="E142" s="21">
        <f>SUM(E143:E187)</f>
        <v>706.09999999999991</v>
      </c>
      <c r="F142" s="21">
        <f>SUM(F143:F187)</f>
        <v>1359.7999999999997</v>
      </c>
      <c r="G142" s="21">
        <f t="shared" si="5"/>
        <v>192.57895482226311</v>
      </c>
    </row>
    <row r="143" spans="1:7" ht="63.75">
      <c r="A143" s="23" t="s">
        <v>306</v>
      </c>
      <c r="B143" s="47" t="s">
        <v>395</v>
      </c>
      <c r="C143" s="48" t="s">
        <v>394</v>
      </c>
      <c r="D143" s="17">
        <v>5.3</v>
      </c>
      <c r="E143" s="17">
        <v>5.3</v>
      </c>
      <c r="F143" s="17">
        <v>0</v>
      </c>
      <c r="G143" s="17">
        <f t="shared" si="5"/>
        <v>0</v>
      </c>
    </row>
    <row r="144" spans="1:7" ht="59.25" customHeight="1">
      <c r="A144" s="23" t="s">
        <v>306</v>
      </c>
      <c r="B144" s="46" t="s">
        <v>428</v>
      </c>
      <c r="C144" s="49" t="s">
        <v>429</v>
      </c>
      <c r="D144" s="17">
        <v>0</v>
      </c>
      <c r="E144" s="17">
        <v>0</v>
      </c>
      <c r="F144" s="17">
        <v>1</v>
      </c>
      <c r="G144" s="17"/>
    </row>
    <row r="145" spans="1:7" ht="63.75" hidden="1">
      <c r="A145" s="23" t="s">
        <v>306</v>
      </c>
      <c r="B145" s="13" t="s">
        <v>301</v>
      </c>
      <c r="C145" s="14" t="s">
        <v>296</v>
      </c>
      <c r="D145" s="15">
        <v>0</v>
      </c>
      <c r="E145" s="15">
        <v>0</v>
      </c>
      <c r="F145" s="15">
        <v>0</v>
      </c>
      <c r="G145" s="15" t="e">
        <f t="shared" si="5"/>
        <v>#DIV/0!</v>
      </c>
    </row>
    <row r="146" spans="1:7" ht="116.25" customHeight="1">
      <c r="A146" s="23" t="s">
        <v>306</v>
      </c>
      <c r="B146" s="13" t="s">
        <v>430</v>
      </c>
      <c r="C146" s="14" t="s">
        <v>431</v>
      </c>
      <c r="D146" s="15">
        <v>0</v>
      </c>
      <c r="E146" s="15">
        <v>0</v>
      </c>
      <c r="F146" s="15">
        <v>8</v>
      </c>
      <c r="G146" s="15"/>
    </row>
    <row r="147" spans="1:7" ht="90.75" customHeight="1">
      <c r="A147" s="23" t="s">
        <v>306</v>
      </c>
      <c r="B147" s="13" t="s">
        <v>347</v>
      </c>
      <c r="C147" s="14" t="s">
        <v>343</v>
      </c>
      <c r="D147" s="15">
        <v>34</v>
      </c>
      <c r="E147" s="15">
        <v>34</v>
      </c>
      <c r="F147" s="15">
        <v>25.1</v>
      </c>
      <c r="G147" s="15">
        <f t="shared" ref="G147:G214" si="12">F147/E147*100</f>
        <v>73.82352941176471</v>
      </c>
    </row>
    <row r="148" spans="1:7" ht="90" customHeight="1">
      <c r="A148" s="23" t="s">
        <v>306</v>
      </c>
      <c r="B148" s="13" t="s">
        <v>496</v>
      </c>
      <c r="C148" s="14" t="s">
        <v>495</v>
      </c>
      <c r="D148" s="15">
        <v>0</v>
      </c>
      <c r="E148" s="15">
        <v>0</v>
      </c>
      <c r="F148" s="15">
        <v>15</v>
      </c>
      <c r="G148" s="15"/>
    </row>
    <row r="149" spans="1:7" ht="135.6" customHeight="1">
      <c r="A149" s="23" t="s">
        <v>306</v>
      </c>
      <c r="B149" s="13" t="s">
        <v>348</v>
      </c>
      <c r="C149" s="14" t="s">
        <v>344</v>
      </c>
      <c r="D149" s="15">
        <v>4.5</v>
      </c>
      <c r="E149" s="15">
        <v>4.5</v>
      </c>
      <c r="F149" s="15">
        <v>50.9</v>
      </c>
      <c r="G149" s="15">
        <f t="shared" si="12"/>
        <v>1131.1111111111111</v>
      </c>
    </row>
    <row r="150" spans="1:7" ht="76.5">
      <c r="A150" s="23" t="s">
        <v>306</v>
      </c>
      <c r="B150" s="13" t="s">
        <v>349</v>
      </c>
      <c r="C150" s="14" t="s">
        <v>345</v>
      </c>
      <c r="D150" s="15">
        <v>97.8</v>
      </c>
      <c r="E150" s="15">
        <v>97.8</v>
      </c>
      <c r="F150" s="15">
        <v>252</v>
      </c>
      <c r="G150" s="15">
        <f t="shared" si="12"/>
        <v>257.66871165644176</v>
      </c>
    </row>
    <row r="151" spans="1:7" ht="76.5">
      <c r="A151" s="23" t="s">
        <v>306</v>
      </c>
      <c r="B151" s="13" t="s">
        <v>350</v>
      </c>
      <c r="C151" s="14" t="s">
        <v>346</v>
      </c>
      <c r="D151" s="15">
        <v>7.8</v>
      </c>
      <c r="E151" s="15">
        <v>7.8</v>
      </c>
      <c r="F151" s="15">
        <v>22.9</v>
      </c>
      <c r="G151" s="15">
        <f t="shared" si="12"/>
        <v>293.58974358974359</v>
      </c>
    </row>
    <row r="152" spans="1:7" ht="63.75">
      <c r="A152" s="23" t="s">
        <v>306</v>
      </c>
      <c r="B152" s="13" t="s">
        <v>336</v>
      </c>
      <c r="C152" s="14" t="s">
        <v>335</v>
      </c>
      <c r="D152" s="15">
        <v>0.3</v>
      </c>
      <c r="E152" s="15">
        <v>0.3</v>
      </c>
      <c r="F152" s="15">
        <v>0.2</v>
      </c>
      <c r="G152" s="15">
        <f t="shared" si="12"/>
        <v>66.666666666666671</v>
      </c>
    </row>
    <row r="153" spans="1:7" ht="76.5">
      <c r="A153" s="23" t="s">
        <v>306</v>
      </c>
      <c r="B153" s="13" t="s">
        <v>498</v>
      </c>
      <c r="C153" s="14" t="s">
        <v>497</v>
      </c>
      <c r="D153" s="15">
        <v>0</v>
      </c>
      <c r="E153" s="15">
        <v>0</v>
      </c>
      <c r="F153" s="15">
        <v>1.3</v>
      </c>
      <c r="G153" s="15"/>
    </row>
    <row r="154" spans="1:7" ht="63.75">
      <c r="A154" s="23" t="s">
        <v>306</v>
      </c>
      <c r="B154" s="13" t="s">
        <v>393</v>
      </c>
      <c r="C154" s="14" t="s">
        <v>392</v>
      </c>
      <c r="D154" s="15">
        <v>1.7</v>
      </c>
      <c r="E154" s="15">
        <v>1.7</v>
      </c>
      <c r="F154" s="15">
        <v>10.1</v>
      </c>
      <c r="G154" s="15">
        <f t="shared" si="12"/>
        <v>594.11764705882354</v>
      </c>
    </row>
    <row r="155" spans="1:7" ht="63.75" hidden="1">
      <c r="A155" s="23" t="s">
        <v>306</v>
      </c>
      <c r="B155" s="13" t="s">
        <v>310</v>
      </c>
      <c r="C155" s="14" t="s">
        <v>307</v>
      </c>
      <c r="D155" s="15">
        <v>0</v>
      </c>
      <c r="E155" s="15">
        <v>0</v>
      </c>
      <c r="F155" s="15">
        <v>0</v>
      </c>
      <c r="G155" s="15" t="e">
        <f t="shared" si="12"/>
        <v>#DIV/0!</v>
      </c>
    </row>
    <row r="156" spans="1:7" ht="76.5">
      <c r="A156" s="23" t="s">
        <v>306</v>
      </c>
      <c r="B156" s="13" t="s">
        <v>399</v>
      </c>
      <c r="C156" s="14" t="s">
        <v>396</v>
      </c>
      <c r="D156" s="15">
        <v>82.5</v>
      </c>
      <c r="E156" s="15">
        <v>82.5</v>
      </c>
      <c r="F156" s="15">
        <v>30</v>
      </c>
      <c r="G156" s="15">
        <f t="shared" si="12"/>
        <v>36.363636363636367</v>
      </c>
    </row>
    <row r="157" spans="1:7" ht="80.25" customHeight="1">
      <c r="A157" s="23" t="s">
        <v>306</v>
      </c>
      <c r="B157" s="13" t="s">
        <v>400</v>
      </c>
      <c r="C157" s="14" t="s">
        <v>397</v>
      </c>
      <c r="D157" s="15">
        <v>5.5</v>
      </c>
      <c r="E157" s="15">
        <v>5.5</v>
      </c>
      <c r="F157" s="15">
        <v>1.3</v>
      </c>
      <c r="G157" s="15">
        <f t="shared" si="12"/>
        <v>23.636363636363637</v>
      </c>
    </row>
    <row r="158" spans="1:7" ht="77.25" customHeight="1">
      <c r="A158" s="23" t="s">
        <v>306</v>
      </c>
      <c r="B158" s="13" t="s">
        <v>477</v>
      </c>
      <c r="C158" s="14" t="s">
        <v>464</v>
      </c>
      <c r="D158" s="15">
        <v>0</v>
      </c>
      <c r="E158" s="15">
        <v>0</v>
      </c>
      <c r="F158" s="15">
        <v>120</v>
      </c>
      <c r="G158" s="15"/>
    </row>
    <row r="159" spans="1:7" ht="76.150000000000006" customHeight="1">
      <c r="A159" s="23" t="s">
        <v>306</v>
      </c>
      <c r="B159" s="13" t="s">
        <v>476</v>
      </c>
      <c r="C159" s="14" t="s">
        <v>465</v>
      </c>
      <c r="D159" s="15">
        <v>0</v>
      </c>
      <c r="E159" s="15">
        <v>0</v>
      </c>
      <c r="F159" s="15">
        <v>0.8</v>
      </c>
      <c r="G159" s="15"/>
    </row>
    <row r="160" spans="1:7" ht="73.900000000000006" customHeight="1">
      <c r="A160" s="23" t="s">
        <v>306</v>
      </c>
      <c r="B160" s="13" t="s">
        <v>401</v>
      </c>
      <c r="C160" s="14" t="s">
        <v>398</v>
      </c>
      <c r="D160" s="15">
        <v>4.0999999999999996</v>
      </c>
      <c r="E160" s="15">
        <v>4.0999999999999996</v>
      </c>
      <c r="F160" s="15">
        <v>0</v>
      </c>
      <c r="G160" s="15">
        <f t="shared" si="12"/>
        <v>0</v>
      </c>
    </row>
    <row r="161" spans="1:7" ht="63.75" hidden="1">
      <c r="A161" s="23" t="s">
        <v>306</v>
      </c>
      <c r="B161" s="13" t="s">
        <v>311</v>
      </c>
      <c r="C161" s="14" t="s">
        <v>308</v>
      </c>
      <c r="D161" s="15">
        <v>0</v>
      </c>
      <c r="E161" s="15">
        <v>0</v>
      </c>
      <c r="F161" s="15">
        <v>0</v>
      </c>
      <c r="G161" s="15" t="e">
        <f t="shared" si="12"/>
        <v>#DIV/0!</v>
      </c>
    </row>
    <row r="162" spans="1:7" ht="76.5" hidden="1">
      <c r="A162" s="23" t="s">
        <v>306</v>
      </c>
      <c r="B162" s="13" t="s">
        <v>433</v>
      </c>
      <c r="C162" s="14" t="s">
        <v>432</v>
      </c>
      <c r="D162" s="15">
        <v>0</v>
      </c>
      <c r="E162" s="15">
        <v>0</v>
      </c>
      <c r="F162" s="15">
        <v>0</v>
      </c>
      <c r="G162" s="15" t="e">
        <f t="shared" si="12"/>
        <v>#DIV/0!</v>
      </c>
    </row>
    <row r="163" spans="1:7" ht="76.5" hidden="1">
      <c r="A163" s="23" t="s">
        <v>306</v>
      </c>
      <c r="B163" s="13" t="s">
        <v>404</v>
      </c>
      <c r="C163" s="14" t="s">
        <v>402</v>
      </c>
      <c r="D163" s="15">
        <v>0</v>
      </c>
      <c r="E163" s="15">
        <v>0</v>
      </c>
      <c r="F163" s="15">
        <v>0</v>
      </c>
      <c r="G163" s="15" t="e">
        <f t="shared" si="12"/>
        <v>#DIV/0!</v>
      </c>
    </row>
    <row r="164" spans="1:7" ht="51">
      <c r="A164" s="23" t="s">
        <v>306</v>
      </c>
      <c r="B164" s="13" t="s">
        <v>405</v>
      </c>
      <c r="C164" s="14" t="s">
        <v>403</v>
      </c>
      <c r="D164" s="15">
        <v>0</v>
      </c>
      <c r="E164" s="15">
        <v>0</v>
      </c>
      <c r="F164" s="15">
        <v>59.3</v>
      </c>
      <c r="G164" s="15"/>
    </row>
    <row r="165" spans="1:7" ht="105" customHeight="1">
      <c r="A165" s="23" t="s">
        <v>306</v>
      </c>
      <c r="B165" s="13" t="s">
        <v>409</v>
      </c>
      <c r="C165" s="14" t="s">
        <v>406</v>
      </c>
      <c r="D165" s="15">
        <v>0.4</v>
      </c>
      <c r="E165" s="15">
        <v>0.4</v>
      </c>
      <c r="F165" s="15">
        <v>1.1000000000000001</v>
      </c>
      <c r="G165" s="15">
        <f t="shared" si="12"/>
        <v>275</v>
      </c>
    </row>
    <row r="166" spans="1:7" ht="95.25" customHeight="1">
      <c r="A166" s="23" t="s">
        <v>306</v>
      </c>
      <c r="B166" s="13" t="s">
        <v>410</v>
      </c>
      <c r="C166" s="14" t="s">
        <v>407</v>
      </c>
      <c r="D166" s="15">
        <v>1.2</v>
      </c>
      <c r="E166" s="15">
        <v>1.2</v>
      </c>
      <c r="F166" s="15">
        <v>4.9000000000000004</v>
      </c>
      <c r="G166" s="15">
        <f t="shared" si="12"/>
        <v>408.33333333333337</v>
      </c>
    </row>
    <row r="167" spans="1:7" ht="127.5" hidden="1">
      <c r="A167" s="23" t="s">
        <v>306</v>
      </c>
      <c r="B167" s="13" t="s">
        <v>411</v>
      </c>
      <c r="C167" s="14" t="s">
        <v>408</v>
      </c>
      <c r="D167" s="15">
        <v>0</v>
      </c>
      <c r="E167" s="15">
        <v>0</v>
      </c>
      <c r="F167" s="15">
        <v>0</v>
      </c>
      <c r="G167" s="15" t="e">
        <f t="shared" si="12"/>
        <v>#DIV/0!</v>
      </c>
    </row>
    <row r="168" spans="1:7" ht="87.6" customHeight="1">
      <c r="A168" s="23" t="s">
        <v>306</v>
      </c>
      <c r="B168" s="13" t="s">
        <v>352</v>
      </c>
      <c r="C168" s="14" t="s">
        <v>351</v>
      </c>
      <c r="D168" s="15">
        <v>2.5</v>
      </c>
      <c r="E168" s="15">
        <v>2.5</v>
      </c>
      <c r="F168" s="15">
        <v>7.1</v>
      </c>
      <c r="G168" s="15">
        <f t="shared" si="12"/>
        <v>284</v>
      </c>
    </row>
    <row r="169" spans="1:7" ht="63.75" hidden="1">
      <c r="A169" s="23" t="s">
        <v>306</v>
      </c>
      <c r="B169" s="13" t="s">
        <v>435</v>
      </c>
      <c r="C169" s="14" t="s">
        <v>434</v>
      </c>
      <c r="D169" s="15">
        <v>0</v>
      </c>
      <c r="E169" s="15">
        <v>0</v>
      </c>
      <c r="F169" s="15">
        <v>0</v>
      </c>
      <c r="G169" s="15" t="e">
        <f t="shared" si="12"/>
        <v>#DIV/0!</v>
      </c>
    </row>
    <row r="170" spans="1:7" ht="96" customHeight="1">
      <c r="A170" s="23" t="s">
        <v>306</v>
      </c>
      <c r="B170" s="13" t="s">
        <v>414</v>
      </c>
      <c r="C170" s="14" t="s">
        <v>412</v>
      </c>
      <c r="D170" s="15">
        <v>1.1000000000000001</v>
      </c>
      <c r="E170" s="15">
        <v>1.1000000000000001</v>
      </c>
      <c r="F170" s="15">
        <v>0</v>
      </c>
      <c r="G170" s="15">
        <f t="shared" si="12"/>
        <v>0</v>
      </c>
    </row>
    <row r="171" spans="1:7" ht="117.6" customHeight="1">
      <c r="A171" s="23" t="s">
        <v>306</v>
      </c>
      <c r="B171" s="13" t="s">
        <v>415</v>
      </c>
      <c r="C171" s="14" t="s">
        <v>413</v>
      </c>
      <c r="D171" s="15">
        <v>13.8</v>
      </c>
      <c r="E171" s="15">
        <v>13.8</v>
      </c>
      <c r="F171" s="15">
        <v>1</v>
      </c>
      <c r="G171" s="15">
        <f t="shared" si="12"/>
        <v>7.2463768115942031</v>
      </c>
    </row>
    <row r="172" spans="1:7" ht="39" customHeight="1">
      <c r="A172" s="23" t="s">
        <v>306</v>
      </c>
      <c r="B172" s="13" t="s">
        <v>437</v>
      </c>
      <c r="C172" s="14" t="s">
        <v>436</v>
      </c>
      <c r="D172" s="15">
        <v>0</v>
      </c>
      <c r="E172" s="15">
        <v>0</v>
      </c>
      <c r="F172" s="15">
        <v>0.9</v>
      </c>
      <c r="G172" s="15"/>
    </row>
    <row r="173" spans="1:7" ht="79.150000000000006" hidden="1" customHeight="1">
      <c r="A173" s="23" t="s">
        <v>306</v>
      </c>
      <c r="B173" s="13" t="s">
        <v>312</v>
      </c>
      <c r="C173" s="14" t="s">
        <v>309</v>
      </c>
      <c r="D173" s="15">
        <v>0</v>
      </c>
      <c r="E173" s="15">
        <v>0</v>
      </c>
      <c r="F173" s="15">
        <v>0</v>
      </c>
      <c r="G173" s="15" t="e">
        <f t="shared" si="12"/>
        <v>#DIV/0!</v>
      </c>
    </row>
    <row r="174" spans="1:7" ht="52.9" hidden="1" customHeight="1">
      <c r="A174" s="23" t="s">
        <v>306</v>
      </c>
      <c r="B174" s="13" t="s">
        <v>303</v>
      </c>
      <c r="C174" s="14" t="s">
        <v>298</v>
      </c>
      <c r="D174" s="15">
        <v>0</v>
      </c>
      <c r="E174" s="15">
        <v>0</v>
      </c>
      <c r="F174" s="15">
        <v>0</v>
      </c>
      <c r="G174" s="15" t="e">
        <f t="shared" si="12"/>
        <v>#DIV/0!</v>
      </c>
    </row>
    <row r="175" spans="1:7" ht="129" customHeight="1">
      <c r="A175" s="23" t="s">
        <v>306</v>
      </c>
      <c r="B175" s="13" t="s">
        <v>354</v>
      </c>
      <c r="C175" s="14" t="s">
        <v>353</v>
      </c>
      <c r="D175" s="15">
        <v>192.5</v>
      </c>
      <c r="E175" s="15">
        <v>192.5</v>
      </c>
      <c r="F175" s="15">
        <v>17</v>
      </c>
      <c r="G175" s="15">
        <f t="shared" si="12"/>
        <v>8.8311688311688314</v>
      </c>
    </row>
    <row r="176" spans="1:7" ht="79.150000000000006" customHeight="1">
      <c r="A176" s="23" t="s">
        <v>306</v>
      </c>
      <c r="B176" s="13" t="s">
        <v>417</v>
      </c>
      <c r="C176" s="14" t="s">
        <v>416</v>
      </c>
      <c r="D176" s="15">
        <v>9.6999999999999993</v>
      </c>
      <c r="E176" s="15">
        <v>9.6999999999999993</v>
      </c>
      <c r="F176" s="15">
        <v>-0.8</v>
      </c>
      <c r="G176" s="15">
        <f t="shared" si="12"/>
        <v>-8.247422680412372</v>
      </c>
    </row>
    <row r="177" spans="1:7" ht="66.75" customHeight="1">
      <c r="A177" s="23" t="s">
        <v>306</v>
      </c>
      <c r="B177" s="13" t="s">
        <v>338</v>
      </c>
      <c r="C177" s="14" t="s">
        <v>337</v>
      </c>
      <c r="D177" s="15">
        <v>7.5</v>
      </c>
      <c r="E177" s="15">
        <v>7.5</v>
      </c>
      <c r="F177" s="15">
        <v>3.5</v>
      </c>
      <c r="G177" s="15">
        <f t="shared" si="12"/>
        <v>46.666666666666664</v>
      </c>
    </row>
    <row r="178" spans="1:7" ht="100.9" customHeight="1">
      <c r="A178" s="23" t="s">
        <v>306</v>
      </c>
      <c r="B178" s="13" t="s">
        <v>441</v>
      </c>
      <c r="C178" s="14" t="s">
        <v>440</v>
      </c>
      <c r="D178" s="15">
        <v>20.399999999999999</v>
      </c>
      <c r="E178" s="15">
        <v>20.399999999999999</v>
      </c>
      <c r="F178" s="15">
        <v>0</v>
      </c>
      <c r="G178" s="15">
        <f t="shared" si="12"/>
        <v>0</v>
      </c>
    </row>
    <row r="179" spans="1:7" ht="123" customHeight="1">
      <c r="A179" s="23" t="s">
        <v>306</v>
      </c>
      <c r="B179" s="13" t="s">
        <v>420</v>
      </c>
      <c r="C179" s="14" t="s">
        <v>418</v>
      </c>
      <c r="D179" s="15">
        <v>0.5</v>
      </c>
      <c r="E179" s="15">
        <v>0.5</v>
      </c>
      <c r="F179" s="15">
        <v>0</v>
      </c>
      <c r="G179" s="15">
        <f t="shared" si="12"/>
        <v>0</v>
      </c>
    </row>
    <row r="180" spans="1:7" ht="51.75" customHeight="1">
      <c r="A180" s="23" t="s">
        <v>306</v>
      </c>
      <c r="B180" s="13" t="s">
        <v>421</v>
      </c>
      <c r="C180" s="14" t="s">
        <v>419</v>
      </c>
      <c r="D180" s="15">
        <v>1.5</v>
      </c>
      <c r="E180" s="15">
        <v>1.5</v>
      </c>
      <c r="F180" s="15">
        <v>13.5</v>
      </c>
      <c r="G180" s="15"/>
    </row>
    <row r="181" spans="1:7" ht="63.75" hidden="1">
      <c r="A181" s="23" t="s">
        <v>306</v>
      </c>
      <c r="B181" s="13" t="s">
        <v>304</v>
      </c>
      <c r="C181" s="14" t="s">
        <v>299</v>
      </c>
      <c r="D181" s="15">
        <v>0</v>
      </c>
      <c r="E181" s="15">
        <v>0</v>
      </c>
      <c r="F181" s="15">
        <v>0</v>
      </c>
      <c r="G181" s="15" t="e">
        <f t="shared" si="12"/>
        <v>#DIV/0!</v>
      </c>
    </row>
    <row r="182" spans="1:7" ht="95.45" customHeight="1">
      <c r="A182" s="23" t="s">
        <v>306</v>
      </c>
      <c r="B182" s="13" t="s">
        <v>423</v>
      </c>
      <c r="C182" s="14" t="s">
        <v>422</v>
      </c>
      <c r="D182" s="15">
        <v>2.2999999999999998</v>
      </c>
      <c r="E182" s="15">
        <v>2.2999999999999998</v>
      </c>
      <c r="F182" s="15">
        <v>0</v>
      </c>
      <c r="G182" s="15">
        <f t="shared" si="12"/>
        <v>0</v>
      </c>
    </row>
    <row r="183" spans="1:7" ht="115.9" customHeight="1">
      <c r="A183" s="23" t="s">
        <v>306</v>
      </c>
      <c r="B183" s="13" t="s">
        <v>478</v>
      </c>
      <c r="C183" s="14" t="s">
        <v>466</v>
      </c>
      <c r="D183" s="15">
        <v>0</v>
      </c>
      <c r="E183" s="15">
        <v>0</v>
      </c>
      <c r="F183" s="15">
        <v>4</v>
      </c>
      <c r="G183" s="15"/>
    </row>
    <row r="184" spans="1:7" ht="77.25" customHeight="1">
      <c r="A184" s="23" t="s">
        <v>306</v>
      </c>
      <c r="B184" s="13" t="s">
        <v>341</v>
      </c>
      <c r="C184" s="14" t="s">
        <v>339</v>
      </c>
      <c r="D184" s="15">
        <v>0.2</v>
      </c>
      <c r="E184" s="15">
        <v>0.2</v>
      </c>
      <c r="F184" s="15">
        <v>0.6</v>
      </c>
      <c r="G184" s="15">
        <f t="shared" si="12"/>
        <v>299.99999999999994</v>
      </c>
    </row>
    <row r="185" spans="1:7" ht="81.599999999999994" customHeight="1">
      <c r="A185" s="23" t="s">
        <v>306</v>
      </c>
      <c r="B185" s="13" t="s">
        <v>342</v>
      </c>
      <c r="C185" s="14" t="s">
        <v>340</v>
      </c>
      <c r="D185" s="15">
        <v>180.7</v>
      </c>
      <c r="E185" s="15">
        <v>180.7</v>
      </c>
      <c r="F185" s="15">
        <v>561.5</v>
      </c>
      <c r="G185" s="15">
        <f>F185/E185*100</f>
        <v>310.7360265633647</v>
      </c>
    </row>
    <row r="186" spans="1:7" ht="153">
      <c r="A186" s="23" t="s">
        <v>306</v>
      </c>
      <c r="B186" s="13" t="s">
        <v>444</v>
      </c>
      <c r="C186" s="14" t="s">
        <v>442</v>
      </c>
      <c r="D186" s="15">
        <v>13.8</v>
      </c>
      <c r="E186" s="15">
        <v>13.8</v>
      </c>
      <c r="F186" s="15">
        <v>9.5</v>
      </c>
      <c r="G186" s="15">
        <f t="shared" ref="G186:G187" si="13">F186/E186*100</f>
        <v>68.840579710144922</v>
      </c>
    </row>
    <row r="187" spans="1:7" ht="117" customHeight="1">
      <c r="A187" s="23" t="s">
        <v>306</v>
      </c>
      <c r="B187" s="13" t="s">
        <v>445</v>
      </c>
      <c r="C187" s="14" t="s">
        <v>443</v>
      </c>
      <c r="D187" s="15">
        <v>14.5</v>
      </c>
      <c r="E187" s="15">
        <v>14.5</v>
      </c>
      <c r="F187" s="15">
        <v>138.1</v>
      </c>
      <c r="G187" s="15">
        <f t="shared" si="13"/>
        <v>952.41379310344826</v>
      </c>
    </row>
    <row r="188" spans="1:7" s="11" customFormat="1">
      <c r="A188" s="7" t="s">
        <v>148</v>
      </c>
      <c r="B188" s="13" t="s">
        <v>18</v>
      </c>
      <c r="C188" s="9" t="s">
        <v>149</v>
      </c>
      <c r="D188" s="10">
        <f>SUM(D190:D201)</f>
        <v>90</v>
      </c>
      <c r="E188" s="10">
        <f>SUM(E190:E201)</f>
        <v>8947.9</v>
      </c>
      <c r="F188" s="10">
        <f>SUM(F189:F201)</f>
        <v>8846.6999999999989</v>
      </c>
      <c r="G188" s="10">
        <f t="shared" si="12"/>
        <v>98.86900837067914</v>
      </c>
    </row>
    <row r="189" spans="1:7" s="11" customFormat="1" ht="25.5" hidden="1">
      <c r="A189" s="23" t="s">
        <v>148</v>
      </c>
      <c r="B189" s="13" t="s">
        <v>164</v>
      </c>
      <c r="C189" s="35" t="s">
        <v>165</v>
      </c>
      <c r="D189" s="17">
        <v>0</v>
      </c>
      <c r="E189" s="17">
        <v>0</v>
      </c>
      <c r="F189" s="17">
        <v>0</v>
      </c>
      <c r="G189" s="17" t="e">
        <f t="shared" si="12"/>
        <v>#DIV/0!</v>
      </c>
    </row>
    <row r="190" spans="1:7" ht="51">
      <c r="A190" s="12" t="s">
        <v>148</v>
      </c>
      <c r="B190" s="13" t="s">
        <v>250</v>
      </c>
      <c r="C190" s="14" t="s">
        <v>251</v>
      </c>
      <c r="D190" s="15">
        <v>90</v>
      </c>
      <c r="E190" s="15">
        <v>2547.6</v>
      </c>
      <c r="F190" s="15">
        <v>2565.4</v>
      </c>
      <c r="G190" s="15">
        <f t="shared" si="12"/>
        <v>100.69869681268646</v>
      </c>
    </row>
    <row r="191" spans="1:7" ht="38.25">
      <c r="A191" s="12" t="s">
        <v>148</v>
      </c>
      <c r="B191" s="13" t="s">
        <v>252</v>
      </c>
      <c r="C191" s="35" t="s">
        <v>253</v>
      </c>
      <c r="D191" s="15">
        <v>0</v>
      </c>
      <c r="E191" s="15">
        <v>193.1</v>
      </c>
      <c r="F191" s="15">
        <v>74.099999999999994</v>
      </c>
      <c r="G191" s="15">
        <f t="shared" si="12"/>
        <v>38.373899533920245</v>
      </c>
    </row>
    <row r="192" spans="1:7" ht="44.45" customHeight="1">
      <c r="A192" s="12" t="s">
        <v>148</v>
      </c>
      <c r="B192" s="13" t="s">
        <v>275</v>
      </c>
      <c r="C192" s="14" t="s">
        <v>150</v>
      </c>
      <c r="D192" s="15">
        <v>0</v>
      </c>
      <c r="E192" s="15">
        <v>5122.8</v>
      </c>
      <c r="F192" s="15">
        <v>5122.8</v>
      </c>
      <c r="G192" s="15">
        <f t="shared" si="12"/>
        <v>100</v>
      </c>
    </row>
    <row r="193" spans="1:7" ht="44.45" hidden="1" customHeight="1">
      <c r="A193" s="12" t="s">
        <v>148</v>
      </c>
      <c r="B193" s="13" t="s">
        <v>355</v>
      </c>
      <c r="C193" s="14" t="s">
        <v>356</v>
      </c>
      <c r="D193" s="15">
        <v>0</v>
      </c>
      <c r="E193" s="15">
        <v>0</v>
      </c>
      <c r="F193" s="15">
        <v>0</v>
      </c>
      <c r="G193" s="15" t="e">
        <f t="shared" si="12"/>
        <v>#DIV/0!</v>
      </c>
    </row>
    <row r="194" spans="1:7">
      <c r="A194" s="12" t="s">
        <v>148</v>
      </c>
      <c r="B194" s="13" t="s">
        <v>499</v>
      </c>
      <c r="C194" s="14" t="s">
        <v>500</v>
      </c>
      <c r="D194" s="15">
        <v>0</v>
      </c>
      <c r="E194" s="15">
        <v>100</v>
      </c>
      <c r="F194" s="15">
        <v>100</v>
      </c>
      <c r="G194" s="15">
        <f t="shared" si="12"/>
        <v>100</v>
      </c>
    </row>
    <row r="195" spans="1:7" ht="11.45" hidden="1" customHeight="1">
      <c r="A195" s="12" t="s">
        <v>148</v>
      </c>
      <c r="B195" s="13" t="s">
        <v>276</v>
      </c>
      <c r="C195" s="14" t="s">
        <v>151</v>
      </c>
      <c r="D195" s="15">
        <v>0</v>
      </c>
      <c r="E195" s="15">
        <v>0</v>
      </c>
      <c r="F195" s="15">
        <v>0</v>
      </c>
      <c r="G195" s="15" t="e">
        <f t="shared" si="12"/>
        <v>#DIV/0!</v>
      </c>
    </row>
    <row r="196" spans="1:7" ht="25.5" hidden="1">
      <c r="A196" s="12" t="s">
        <v>148</v>
      </c>
      <c r="B196" s="13" t="s">
        <v>277</v>
      </c>
      <c r="C196" s="14" t="s">
        <v>160</v>
      </c>
      <c r="D196" s="15">
        <v>0</v>
      </c>
      <c r="E196" s="15">
        <v>0</v>
      </c>
      <c r="F196" s="15">
        <v>0</v>
      </c>
      <c r="G196" s="15" t="e">
        <f t="shared" si="12"/>
        <v>#DIV/0!</v>
      </c>
    </row>
    <row r="197" spans="1:7" ht="25.5">
      <c r="A197" s="12" t="s">
        <v>148</v>
      </c>
      <c r="B197" s="13" t="s">
        <v>501</v>
      </c>
      <c r="C197" s="14" t="s">
        <v>502</v>
      </c>
      <c r="D197" s="15">
        <v>0</v>
      </c>
      <c r="E197" s="15">
        <v>1000</v>
      </c>
      <c r="F197" s="15">
        <v>1000</v>
      </c>
      <c r="G197" s="15">
        <f t="shared" si="12"/>
        <v>100</v>
      </c>
    </row>
    <row r="198" spans="1:7" ht="25.5" hidden="1">
      <c r="A198" s="12" t="s">
        <v>148</v>
      </c>
      <c r="B198" s="13" t="s">
        <v>425</v>
      </c>
      <c r="C198" s="14" t="s">
        <v>424</v>
      </c>
      <c r="D198" s="15">
        <v>0</v>
      </c>
      <c r="E198" s="15">
        <v>0</v>
      </c>
      <c r="F198" s="15">
        <v>0</v>
      </c>
      <c r="G198" s="15" t="e">
        <f t="shared" si="12"/>
        <v>#DIV/0!</v>
      </c>
    </row>
    <row r="199" spans="1:7" ht="26.45" hidden="1" customHeight="1">
      <c r="A199" s="12" t="s">
        <v>148</v>
      </c>
      <c r="B199" s="13" t="s">
        <v>278</v>
      </c>
      <c r="C199" s="14" t="s">
        <v>153</v>
      </c>
      <c r="D199" s="15">
        <v>0</v>
      </c>
      <c r="E199" s="15">
        <v>0</v>
      </c>
      <c r="F199" s="15">
        <v>0</v>
      </c>
      <c r="G199" s="15" t="e">
        <f t="shared" si="12"/>
        <v>#DIV/0!</v>
      </c>
    </row>
    <row r="200" spans="1:7" ht="26.45" hidden="1" customHeight="1">
      <c r="A200" s="12" t="s">
        <v>148</v>
      </c>
      <c r="B200" s="13" t="s">
        <v>279</v>
      </c>
      <c r="C200" s="14" t="s">
        <v>154</v>
      </c>
      <c r="D200" s="15">
        <v>0</v>
      </c>
      <c r="E200" s="15">
        <v>0</v>
      </c>
      <c r="F200" s="15">
        <v>0</v>
      </c>
      <c r="G200" s="15" t="e">
        <f t="shared" si="12"/>
        <v>#DIV/0!</v>
      </c>
    </row>
    <row r="201" spans="1:7" ht="25.5">
      <c r="A201" s="12" t="s">
        <v>148</v>
      </c>
      <c r="B201" s="13" t="s">
        <v>274</v>
      </c>
      <c r="C201" s="14" t="s">
        <v>155</v>
      </c>
      <c r="D201" s="15">
        <v>0</v>
      </c>
      <c r="E201" s="15">
        <v>-15.6</v>
      </c>
      <c r="F201" s="15">
        <v>-15.6</v>
      </c>
      <c r="G201" s="15">
        <f t="shared" si="12"/>
        <v>100</v>
      </c>
    </row>
    <row r="202" spans="1:7" s="11" customFormat="1" ht="13.15" customHeight="1">
      <c r="A202" s="7" t="s">
        <v>156</v>
      </c>
      <c r="B202" s="13" t="s">
        <v>18</v>
      </c>
      <c r="C202" s="9" t="s">
        <v>157</v>
      </c>
      <c r="D202" s="10">
        <f>SUM(D204:D221)</f>
        <v>963111.7</v>
      </c>
      <c r="E202" s="10">
        <f>SUM(E204:E221)</f>
        <v>985888.4</v>
      </c>
      <c r="F202" s="10">
        <f>SUM(F204:F221)</f>
        <v>985279.7</v>
      </c>
      <c r="G202" s="10">
        <f t="shared" si="12"/>
        <v>99.938258731921366</v>
      </c>
    </row>
    <row r="203" spans="1:7" s="11" customFormat="1" ht="25.5" hidden="1">
      <c r="A203" s="23" t="s">
        <v>156</v>
      </c>
      <c r="B203" s="13" t="s">
        <v>164</v>
      </c>
      <c r="C203" s="35" t="s">
        <v>165</v>
      </c>
      <c r="D203" s="17"/>
      <c r="E203" s="17">
        <v>0</v>
      </c>
      <c r="F203" s="17"/>
      <c r="G203" s="10" t="e">
        <f t="shared" si="12"/>
        <v>#DIV/0!</v>
      </c>
    </row>
    <row r="204" spans="1:7" ht="51">
      <c r="A204" s="12" t="s">
        <v>156</v>
      </c>
      <c r="B204" s="13" t="s">
        <v>250</v>
      </c>
      <c r="C204" s="14" t="s">
        <v>251</v>
      </c>
      <c r="D204" s="15">
        <v>0</v>
      </c>
      <c r="E204" s="15">
        <v>26683.200000000001</v>
      </c>
      <c r="F204" s="15">
        <v>26686.3</v>
      </c>
      <c r="G204" s="17">
        <f t="shared" si="12"/>
        <v>100.01161779696588</v>
      </c>
    </row>
    <row r="205" spans="1:7" ht="63.75">
      <c r="A205" s="12" t="s">
        <v>156</v>
      </c>
      <c r="B205" s="13" t="s">
        <v>258</v>
      </c>
      <c r="C205" s="14" t="s">
        <v>259</v>
      </c>
      <c r="D205" s="15">
        <v>0</v>
      </c>
      <c r="E205" s="15">
        <v>76.2</v>
      </c>
      <c r="F205" s="15">
        <v>76.2</v>
      </c>
      <c r="G205" s="17">
        <f t="shared" si="12"/>
        <v>100</v>
      </c>
    </row>
    <row r="206" spans="1:7" ht="38.25">
      <c r="A206" s="12" t="s">
        <v>156</v>
      </c>
      <c r="B206" s="13" t="s">
        <v>252</v>
      </c>
      <c r="C206" s="35" t="s">
        <v>253</v>
      </c>
      <c r="D206" s="15">
        <v>0</v>
      </c>
      <c r="E206" s="15">
        <v>104.4</v>
      </c>
      <c r="F206" s="15">
        <v>336.1</v>
      </c>
      <c r="G206" s="15">
        <f t="shared" si="12"/>
        <v>321.93486590038316</v>
      </c>
    </row>
    <row r="207" spans="1:7" ht="51">
      <c r="A207" s="12" t="s">
        <v>156</v>
      </c>
      <c r="B207" s="36" t="s">
        <v>254</v>
      </c>
      <c r="C207" s="35" t="s">
        <v>255</v>
      </c>
      <c r="D207" s="15">
        <v>0</v>
      </c>
      <c r="E207" s="15">
        <v>0</v>
      </c>
      <c r="F207" s="15">
        <v>56.5</v>
      </c>
      <c r="G207" s="15"/>
    </row>
    <row r="208" spans="1:7" ht="52.9" hidden="1" customHeight="1">
      <c r="A208" s="12" t="s">
        <v>156</v>
      </c>
      <c r="B208" s="13" t="s">
        <v>158</v>
      </c>
      <c r="C208" s="14" t="s">
        <v>159</v>
      </c>
      <c r="D208" s="15">
        <v>0</v>
      </c>
      <c r="E208" s="15">
        <v>0</v>
      </c>
      <c r="F208" s="15">
        <v>0</v>
      </c>
      <c r="G208" s="15" t="e">
        <f t="shared" si="12"/>
        <v>#DIV/0!</v>
      </c>
    </row>
    <row r="209" spans="1:7" hidden="1">
      <c r="A209" s="12" t="s">
        <v>156</v>
      </c>
      <c r="B209" s="36" t="s">
        <v>166</v>
      </c>
      <c r="C209" s="35" t="s">
        <v>167</v>
      </c>
      <c r="D209" s="15">
        <v>0</v>
      </c>
      <c r="E209" s="15">
        <v>0</v>
      </c>
      <c r="F209" s="15">
        <v>0</v>
      </c>
      <c r="G209" s="15" t="e">
        <f t="shared" si="12"/>
        <v>#DIV/0!</v>
      </c>
    </row>
    <row r="210" spans="1:7" hidden="1">
      <c r="A210" s="12" t="s">
        <v>156</v>
      </c>
      <c r="B210" s="36" t="s">
        <v>203</v>
      </c>
      <c r="C210" s="35" t="s">
        <v>220</v>
      </c>
      <c r="D210" s="15">
        <v>0</v>
      </c>
      <c r="E210" s="15">
        <v>0</v>
      </c>
      <c r="F210" s="15">
        <v>0</v>
      </c>
      <c r="G210" s="15" t="e">
        <f t="shared" si="12"/>
        <v>#DIV/0!</v>
      </c>
    </row>
    <row r="211" spans="1:7" ht="51" hidden="1">
      <c r="A211" s="12" t="s">
        <v>156</v>
      </c>
      <c r="B211" s="36" t="s">
        <v>378</v>
      </c>
      <c r="C211" s="35" t="s">
        <v>377</v>
      </c>
      <c r="D211" s="15">
        <v>0</v>
      </c>
      <c r="E211" s="15">
        <v>0</v>
      </c>
      <c r="F211" s="15">
        <v>0</v>
      </c>
      <c r="G211" s="15" t="e">
        <f t="shared" si="12"/>
        <v>#DIV/0!</v>
      </c>
    </row>
    <row r="212" spans="1:7" ht="25.5" hidden="1">
      <c r="A212" s="12" t="s">
        <v>156</v>
      </c>
      <c r="B212" s="37" t="s">
        <v>262</v>
      </c>
      <c r="C212" s="39" t="s">
        <v>221</v>
      </c>
      <c r="D212" s="15">
        <v>0</v>
      </c>
      <c r="E212" s="15">
        <v>0</v>
      </c>
      <c r="F212" s="15">
        <v>0</v>
      </c>
      <c r="G212" s="15" t="e">
        <f t="shared" si="12"/>
        <v>#DIV/0!</v>
      </c>
    </row>
    <row r="213" spans="1:7" ht="13.15" customHeight="1">
      <c r="A213" s="12" t="s">
        <v>156</v>
      </c>
      <c r="B213" s="13" t="s">
        <v>276</v>
      </c>
      <c r="C213" s="14" t="s">
        <v>151</v>
      </c>
      <c r="D213" s="15">
        <v>10795.3</v>
      </c>
      <c r="E213" s="15">
        <v>12454.8</v>
      </c>
      <c r="F213" s="15">
        <v>12454.8</v>
      </c>
      <c r="G213" s="15">
        <f t="shared" si="12"/>
        <v>100</v>
      </c>
    </row>
    <row r="214" spans="1:7" ht="26.45" customHeight="1">
      <c r="A214" s="12" t="s">
        <v>156</v>
      </c>
      <c r="B214" s="13" t="s">
        <v>277</v>
      </c>
      <c r="C214" s="14" t="s">
        <v>160</v>
      </c>
      <c r="D214" s="15">
        <v>858636.6</v>
      </c>
      <c r="E214" s="15">
        <v>864949</v>
      </c>
      <c r="F214" s="15">
        <v>864949</v>
      </c>
      <c r="G214" s="15">
        <f t="shared" si="12"/>
        <v>100</v>
      </c>
    </row>
    <row r="215" spans="1:7" ht="38.25">
      <c r="A215" s="12" t="s">
        <v>156</v>
      </c>
      <c r="B215" s="13" t="s">
        <v>448</v>
      </c>
      <c r="C215" s="14" t="s">
        <v>449</v>
      </c>
      <c r="D215" s="15">
        <v>32186.6</v>
      </c>
      <c r="E215" s="15">
        <v>37795</v>
      </c>
      <c r="F215" s="15">
        <v>37795</v>
      </c>
      <c r="G215" s="15">
        <f t="shared" ref="G215:G279" si="14">F215/E215*100</f>
        <v>100</v>
      </c>
    </row>
    <row r="216" spans="1:7">
      <c r="A216" s="12" t="s">
        <v>156</v>
      </c>
      <c r="B216" s="13" t="s">
        <v>280</v>
      </c>
      <c r="C216" s="14" t="s">
        <v>152</v>
      </c>
      <c r="D216" s="15">
        <v>61493.2</v>
      </c>
      <c r="E216" s="15">
        <v>63296</v>
      </c>
      <c r="F216" s="15">
        <v>62319.7</v>
      </c>
      <c r="G216" s="15">
        <f t="shared" si="14"/>
        <v>98.457564459049536</v>
      </c>
    </row>
    <row r="217" spans="1:7" ht="13.15" hidden="1" customHeight="1">
      <c r="A217" s="12" t="s">
        <v>156</v>
      </c>
      <c r="B217" s="13" t="s">
        <v>281</v>
      </c>
      <c r="C217" s="14" t="s">
        <v>161</v>
      </c>
      <c r="D217" s="15">
        <v>0</v>
      </c>
      <c r="E217" s="15">
        <v>0</v>
      </c>
      <c r="F217" s="15">
        <v>0</v>
      </c>
      <c r="G217" s="15" t="e">
        <f t="shared" si="14"/>
        <v>#DIV/0!</v>
      </c>
    </row>
    <row r="218" spans="1:7" ht="25.5" hidden="1">
      <c r="A218" s="12" t="s">
        <v>156</v>
      </c>
      <c r="B218" s="33" t="s">
        <v>278</v>
      </c>
      <c r="C218" s="34" t="s">
        <v>153</v>
      </c>
      <c r="D218" s="15">
        <v>0</v>
      </c>
      <c r="E218" s="15">
        <v>0</v>
      </c>
      <c r="F218" s="15">
        <v>0</v>
      </c>
      <c r="G218" s="15" t="e">
        <f t="shared" si="14"/>
        <v>#DIV/0!</v>
      </c>
    </row>
    <row r="219" spans="1:7" ht="26.45" customHeight="1">
      <c r="A219" s="12" t="s">
        <v>156</v>
      </c>
      <c r="B219" s="13" t="s">
        <v>279</v>
      </c>
      <c r="C219" s="14" t="s">
        <v>154</v>
      </c>
      <c r="D219" s="15">
        <v>0</v>
      </c>
      <c r="E219" s="15">
        <v>20803.900000000001</v>
      </c>
      <c r="F219" s="15">
        <v>20936.599999999999</v>
      </c>
      <c r="G219" s="15">
        <f t="shared" si="14"/>
        <v>100.63786117026132</v>
      </c>
    </row>
    <row r="220" spans="1:7" ht="57" customHeight="1">
      <c r="A220" s="12" t="s">
        <v>156</v>
      </c>
      <c r="B220" s="13" t="s">
        <v>482</v>
      </c>
      <c r="C220" s="14" t="s">
        <v>467</v>
      </c>
      <c r="D220" s="15">
        <v>0</v>
      </c>
      <c r="E220" s="15">
        <v>-1070</v>
      </c>
      <c r="F220" s="15">
        <v>-1070</v>
      </c>
      <c r="G220" s="15">
        <f t="shared" si="14"/>
        <v>100</v>
      </c>
    </row>
    <row r="221" spans="1:7" ht="27.75" customHeight="1">
      <c r="A221" s="12" t="s">
        <v>156</v>
      </c>
      <c r="B221" s="13" t="s">
        <v>274</v>
      </c>
      <c r="C221" s="14" t="s">
        <v>155</v>
      </c>
      <c r="D221" s="15">
        <v>0</v>
      </c>
      <c r="E221" s="15">
        <v>-39204.1</v>
      </c>
      <c r="F221" s="15">
        <v>-39260.5</v>
      </c>
      <c r="G221" s="15">
        <f t="shared" si="14"/>
        <v>100.14386250417687</v>
      </c>
    </row>
    <row r="222" spans="1:7" s="11" customFormat="1" ht="13.5" customHeight="1">
      <c r="A222" s="7" t="s">
        <v>162</v>
      </c>
      <c r="B222" s="13" t="s">
        <v>18</v>
      </c>
      <c r="C222" s="9" t="s">
        <v>163</v>
      </c>
      <c r="D222" s="10">
        <f>SUM(D224:D230)</f>
        <v>31811.899999999998</v>
      </c>
      <c r="E222" s="10">
        <f>SUM(E223:E231)</f>
        <v>32437.3</v>
      </c>
      <c r="F222" s="10">
        <f>SUM(F223:F231)</f>
        <v>31816.7</v>
      </c>
      <c r="G222" s="10">
        <f t="shared" si="14"/>
        <v>98.086770477197547</v>
      </c>
    </row>
    <row r="223" spans="1:7" s="11" customFormat="1" ht="25.5" hidden="1">
      <c r="A223" s="23" t="s">
        <v>162</v>
      </c>
      <c r="B223" s="36" t="s">
        <v>256</v>
      </c>
      <c r="C223" s="35" t="s">
        <v>257</v>
      </c>
      <c r="D223" s="17">
        <v>0</v>
      </c>
      <c r="E223" s="17">
        <v>0</v>
      </c>
      <c r="F223" s="17">
        <v>0</v>
      </c>
      <c r="G223" s="17" t="e">
        <f t="shared" si="14"/>
        <v>#DIV/0!</v>
      </c>
    </row>
    <row r="224" spans="1:7" s="22" customFormat="1" ht="26.45" hidden="1" customHeight="1">
      <c r="A224" s="12" t="s">
        <v>162</v>
      </c>
      <c r="B224" s="13" t="s">
        <v>164</v>
      </c>
      <c r="C224" s="14" t="s">
        <v>165</v>
      </c>
      <c r="D224" s="15">
        <v>0</v>
      </c>
      <c r="E224" s="15">
        <v>0</v>
      </c>
      <c r="F224" s="15">
        <v>0</v>
      </c>
      <c r="G224" s="15" t="e">
        <f t="shared" si="14"/>
        <v>#DIV/0!</v>
      </c>
    </row>
    <row r="225" spans="1:7" ht="41.25" customHeight="1">
      <c r="A225" s="12" t="s">
        <v>162</v>
      </c>
      <c r="B225" s="13" t="s">
        <v>252</v>
      </c>
      <c r="C225" s="35" t="s">
        <v>253</v>
      </c>
      <c r="D225" s="15">
        <v>0</v>
      </c>
      <c r="E225" s="15">
        <v>625.29999999999995</v>
      </c>
      <c r="F225" s="15">
        <v>0</v>
      </c>
      <c r="G225" s="15">
        <f t="shared" si="14"/>
        <v>0</v>
      </c>
    </row>
    <row r="226" spans="1:7" ht="53.25" customHeight="1">
      <c r="A226" s="12" t="s">
        <v>162</v>
      </c>
      <c r="B226" s="13" t="s">
        <v>158</v>
      </c>
      <c r="C226" s="35" t="s">
        <v>159</v>
      </c>
      <c r="D226" s="15">
        <v>0</v>
      </c>
      <c r="E226" s="15">
        <v>0</v>
      </c>
      <c r="F226" s="15">
        <v>4.2</v>
      </c>
      <c r="G226" s="15"/>
    </row>
    <row r="227" spans="1:7" ht="13.5" customHeight="1">
      <c r="A227" s="12" t="s">
        <v>162</v>
      </c>
      <c r="B227" s="13" t="s">
        <v>166</v>
      </c>
      <c r="C227" s="35" t="s">
        <v>167</v>
      </c>
      <c r="D227" s="15">
        <v>0</v>
      </c>
      <c r="E227" s="15">
        <v>0</v>
      </c>
      <c r="F227" s="15">
        <v>0.5</v>
      </c>
      <c r="G227" s="15"/>
    </row>
    <row r="228" spans="1:7" ht="25.5">
      <c r="A228" s="12" t="s">
        <v>162</v>
      </c>
      <c r="B228" s="13" t="s">
        <v>450</v>
      </c>
      <c r="C228" s="35" t="s">
        <v>451</v>
      </c>
      <c r="D228" s="15">
        <v>612.6</v>
      </c>
      <c r="E228" s="15">
        <v>612.70000000000005</v>
      </c>
      <c r="F228" s="15">
        <v>612.70000000000005</v>
      </c>
      <c r="G228" s="15">
        <f t="shared" si="14"/>
        <v>100</v>
      </c>
    </row>
    <row r="229" spans="1:7" ht="25.5">
      <c r="A229" s="12" t="s">
        <v>162</v>
      </c>
      <c r="B229" s="13" t="s">
        <v>479</v>
      </c>
      <c r="C229" s="35" t="s">
        <v>468</v>
      </c>
      <c r="D229" s="15">
        <v>31199.3</v>
      </c>
      <c r="E229" s="15">
        <v>31199.3</v>
      </c>
      <c r="F229" s="15">
        <v>31199.3</v>
      </c>
      <c r="G229" s="15">
        <f t="shared" si="14"/>
        <v>100</v>
      </c>
    </row>
    <row r="230" spans="1:7" hidden="1">
      <c r="A230" s="12" t="s">
        <v>162</v>
      </c>
      <c r="B230" s="13" t="s">
        <v>483</v>
      </c>
      <c r="C230" s="14" t="s">
        <v>484</v>
      </c>
      <c r="D230" s="15">
        <v>0</v>
      </c>
      <c r="E230" s="15">
        <v>0</v>
      </c>
      <c r="F230" s="15">
        <v>0</v>
      </c>
      <c r="G230" s="15"/>
    </row>
    <row r="231" spans="1:7" ht="26.45" hidden="1" customHeight="1">
      <c r="A231" s="12" t="s">
        <v>162</v>
      </c>
      <c r="B231" s="13" t="s">
        <v>277</v>
      </c>
      <c r="C231" s="14" t="s">
        <v>160</v>
      </c>
      <c r="D231" s="15">
        <v>0</v>
      </c>
      <c r="E231" s="15">
        <v>0</v>
      </c>
      <c r="F231" s="15">
        <v>0</v>
      </c>
      <c r="G231" s="15" t="e">
        <f t="shared" si="14"/>
        <v>#DIV/0!</v>
      </c>
    </row>
    <row r="232" spans="1:7" s="11" customFormat="1" ht="26.45" customHeight="1">
      <c r="A232" s="7" t="s">
        <v>168</v>
      </c>
      <c r="B232" s="13" t="s">
        <v>18</v>
      </c>
      <c r="C232" s="9" t="s">
        <v>169</v>
      </c>
      <c r="D232" s="10">
        <f>SUM(D233:D272)</f>
        <v>238396.09999999998</v>
      </c>
      <c r="E232" s="10">
        <f>SUM(E233:E272)</f>
        <v>445615.99999999994</v>
      </c>
      <c r="F232" s="10">
        <f>SUM(F233:F272)</f>
        <v>282723</v>
      </c>
      <c r="G232" s="10">
        <f t="shared" si="14"/>
        <v>63.445432839036307</v>
      </c>
    </row>
    <row r="233" spans="1:7" ht="52.9" customHeight="1">
      <c r="A233" s="12" t="s">
        <v>168</v>
      </c>
      <c r="B233" s="13" t="s">
        <v>170</v>
      </c>
      <c r="C233" s="14" t="s">
        <v>171</v>
      </c>
      <c r="D233" s="15">
        <v>78350.7</v>
      </c>
      <c r="E233" s="15">
        <v>78350.7</v>
      </c>
      <c r="F233" s="15">
        <v>63862.3</v>
      </c>
      <c r="G233" s="15">
        <f t="shared" si="14"/>
        <v>81.508269868680188</v>
      </c>
    </row>
    <row r="234" spans="1:7" ht="56.45" customHeight="1">
      <c r="A234" s="12" t="s">
        <v>168</v>
      </c>
      <c r="B234" s="13" t="s">
        <v>172</v>
      </c>
      <c r="C234" s="14" t="s">
        <v>173</v>
      </c>
      <c r="D234" s="15">
        <v>4033.5</v>
      </c>
      <c r="E234" s="15">
        <v>4033.5</v>
      </c>
      <c r="F234" s="15">
        <v>2624.1</v>
      </c>
      <c r="G234" s="15">
        <f t="shared" si="14"/>
        <v>65.05764224618818</v>
      </c>
    </row>
    <row r="235" spans="1:7" ht="39.6" customHeight="1">
      <c r="A235" s="12" t="s">
        <v>168</v>
      </c>
      <c r="B235" s="13" t="s">
        <v>174</v>
      </c>
      <c r="C235" s="14" t="s">
        <v>175</v>
      </c>
      <c r="D235" s="15">
        <v>1429.3</v>
      </c>
      <c r="E235" s="15">
        <v>1429.3</v>
      </c>
      <c r="F235" s="15">
        <v>986.8</v>
      </c>
      <c r="G235" s="15">
        <f t="shared" si="14"/>
        <v>69.04078919750927</v>
      </c>
    </row>
    <row r="236" spans="1:7" ht="26.45" customHeight="1">
      <c r="A236" s="12" t="s">
        <v>168</v>
      </c>
      <c r="B236" s="26" t="s">
        <v>176</v>
      </c>
      <c r="C236" s="24" t="s">
        <v>177</v>
      </c>
      <c r="D236" s="15">
        <v>14686</v>
      </c>
      <c r="E236" s="15">
        <v>14686</v>
      </c>
      <c r="F236" s="15">
        <v>13546.3</v>
      </c>
      <c r="G236" s="15">
        <f t="shared" si="14"/>
        <v>92.239547868718503</v>
      </c>
    </row>
    <row r="237" spans="1:7" ht="66" customHeight="1">
      <c r="A237" s="12" t="s">
        <v>168</v>
      </c>
      <c r="B237" s="26" t="s">
        <v>178</v>
      </c>
      <c r="C237" s="24" t="s">
        <v>179</v>
      </c>
      <c r="D237" s="15">
        <v>4862.3999999999996</v>
      </c>
      <c r="E237" s="15">
        <v>4862.3999999999996</v>
      </c>
      <c r="F237" s="15">
        <v>4872.7</v>
      </c>
      <c r="G237" s="15">
        <f t="shared" si="14"/>
        <v>100.21182954919381</v>
      </c>
    </row>
    <row r="238" spans="1:7" ht="52.15" customHeight="1">
      <c r="A238" s="12" t="s">
        <v>168</v>
      </c>
      <c r="B238" s="26" t="s">
        <v>180</v>
      </c>
      <c r="C238" s="24" t="s">
        <v>181</v>
      </c>
      <c r="D238" s="15">
        <v>45.8</v>
      </c>
      <c r="E238" s="15">
        <v>45.8</v>
      </c>
      <c r="F238" s="15">
        <v>47.1</v>
      </c>
      <c r="G238" s="15">
        <f t="shared" si="14"/>
        <v>102.83842794759825</v>
      </c>
    </row>
    <row r="239" spans="1:7" ht="3" hidden="1" customHeight="1">
      <c r="A239" s="12" t="s">
        <v>168</v>
      </c>
      <c r="B239" s="13" t="s">
        <v>182</v>
      </c>
      <c r="C239" s="14" t="s">
        <v>183</v>
      </c>
      <c r="D239" s="15">
        <v>0</v>
      </c>
      <c r="E239" s="15">
        <v>0</v>
      </c>
      <c r="F239" s="15">
        <v>0</v>
      </c>
      <c r="G239" s="15" t="e">
        <f t="shared" si="14"/>
        <v>#DIV/0!</v>
      </c>
    </row>
    <row r="240" spans="1:7" ht="52.9" customHeight="1">
      <c r="A240" s="12" t="s">
        <v>168</v>
      </c>
      <c r="B240" s="13" t="s">
        <v>184</v>
      </c>
      <c r="C240" s="14" t="s">
        <v>185</v>
      </c>
      <c r="D240" s="15">
        <v>8722.2000000000007</v>
      </c>
      <c r="E240" s="15">
        <v>8722.2000000000007</v>
      </c>
      <c r="F240" s="15">
        <v>10704.9</v>
      </c>
      <c r="G240" s="15">
        <f t="shared" si="14"/>
        <v>122.73165027172041</v>
      </c>
    </row>
    <row r="241" spans="1:7" ht="26.45" customHeight="1">
      <c r="A241" s="12" t="s">
        <v>168</v>
      </c>
      <c r="B241" s="13" t="s">
        <v>164</v>
      </c>
      <c r="C241" s="14" t="s">
        <v>165</v>
      </c>
      <c r="D241" s="15">
        <v>2884.1</v>
      </c>
      <c r="E241" s="15">
        <v>2884.1</v>
      </c>
      <c r="F241" s="15">
        <v>2186.5</v>
      </c>
      <c r="G241" s="15">
        <f t="shared" si="14"/>
        <v>75.812211781838357</v>
      </c>
    </row>
    <row r="242" spans="1:7" ht="26.45" customHeight="1">
      <c r="A242" s="12" t="s">
        <v>168</v>
      </c>
      <c r="B242" s="13" t="s">
        <v>186</v>
      </c>
      <c r="C242" s="24" t="s">
        <v>187</v>
      </c>
      <c r="D242" s="15">
        <v>555.79999999999995</v>
      </c>
      <c r="E242" s="15">
        <v>555.79999999999995</v>
      </c>
      <c r="F242" s="15">
        <v>552.6</v>
      </c>
      <c r="G242" s="15">
        <f t="shared" si="14"/>
        <v>99.424253328535457</v>
      </c>
    </row>
    <row r="243" spans="1:7" ht="38.25">
      <c r="A243" s="12" t="s">
        <v>168</v>
      </c>
      <c r="B243" s="13" t="s">
        <v>252</v>
      </c>
      <c r="C243" s="35" t="s">
        <v>253</v>
      </c>
      <c r="D243" s="15">
        <v>75</v>
      </c>
      <c r="E243" s="15">
        <v>698.4</v>
      </c>
      <c r="F243" s="15">
        <v>117.8</v>
      </c>
      <c r="G243" s="15">
        <f t="shared" si="14"/>
        <v>16.867124856815579</v>
      </c>
    </row>
    <row r="244" spans="1:7" ht="51">
      <c r="A244" s="12" t="s">
        <v>168</v>
      </c>
      <c r="B244" s="13" t="s">
        <v>254</v>
      </c>
      <c r="C244" s="35" t="s">
        <v>255</v>
      </c>
      <c r="D244" s="15">
        <v>0</v>
      </c>
      <c r="E244" s="15">
        <v>0</v>
      </c>
      <c r="F244" s="15">
        <v>46696.3</v>
      </c>
      <c r="G244" s="15"/>
    </row>
    <row r="245" spans="1:7">
      <c r="A245" s="12" t="s">
        <v>168</v>
      </c>
      <c r="B245" s="13" t="s">
        <v>188</v>
      </c>
      <c r="C245" s="14" t="s">
        <v>189</v>
      </c>
      <c r="D245" s="15">
        <v>0</v>
      </c>
      <c r="E245" s="15">
        <v>0</v>
      </c>
      <c r="F245" s="15">
        <v>1127.8</v>
      </c>
      <c r="G245" s="15"/>
    </row>
    <row r="246" spans="1:7" ht="52.9" hidden="1" customHeight="1">
      <c r="A246" s="12" t="s">
        <v>168</v>
      </c>
      <c r="B246" s="13" t="s">
        <v>190</v>
      </c>
      <c r="C246" s="14" t="s">
        <v>191</v>
      </c>
      <c r="D246" s="15">
        <v>0</v>
      </c>
      <c r="E246" s="15">
        <v>0</v>
      </c>
      <c r="F246" s="15">
        <v>0</v>
      </c>
      <c r="G246" s="15" t="e">
        <f t="shared" si="14"/>
        <v>#DIV/0!</v>
      </c>
    </row>
    <row r="247" spans="1:7" ht="85.9" customHeight="1">
      <c r="A247" s="12" t="s">
        <v>168</v>
      </c>
      <c r="B247" s="27" t="s">
        <v>192</v>
      </c>
      <c r="C247" s="14" t="s">
        <v>193</v>
      </c>
      <c r="D247" s="15">
        <v>3356.2</v>
      </c>
      <c r="E247" s="15">
        <v>3356.2</v>
      </c>
      <c r="F247" s="15">
        <v>315.8</v>
      </c>
      <c r="G247" s="15">
        <f t="shared" si="14"/>
        <v>9.4094511650080452</v>
      </c>
    </row>
    <row r="248" spans="1:7" ht="88.15" customHeight="1">
      <c r="A248" s="12" t="s">
        <v>168</v>
      </c>
      <c r="B248" s="27" t="s">
        <v>194</v>
      </c>
      <c r="C248" s="14" t="s">
        <v>195</v>
      </c>
      <c r="D248" s="15">
        <v>12810.8</v>
      </c>
      <c r="E248" s="15">
        <v>12810.8</v>
      </c>
      <c r="F248" s="15">
        <v>19344.8</v>
      </c>
      <c r="G248" s="15">
        <f t="shared" si="14"/>
        <v>151.00384050957004</v>
      </c>
    </row>
    <row r="249" spans="1:7" ht="52.5" customHeight="1">
      <c r="A249" s="12" t="s">
        <v>168</v>
      </c>
      <c r="B249" s="13" t="s">
        <v>158</v>
      </c>
      <c r="C249" s="14" t="s">
        <v>196</v>
      </c>
      <c r="D249" s="15">
        <v>0</v>
      </c>
      <c r="E249" s="15">
        <v>0</v>
      </c>
      <c r="F249" s="15">
        <v>0.6</v>
      </c>
      <c r="G249" s="15"/>
    </row>
    <row r="250" spans="1:7" ht="36" customHeight="1">
      <c r="A250" s="12" t="s">
        <v>168</v>
      </c>
      <c r="B250" s="13" t="s">
        <v>197</v>
      </c>
      <c r="C250" s="14" t="s">
        <v>198</v>
      </c>
      <c r="D250" s="15">
        <v>650</v>
      </c>
      <c r="E250" s="15">
        <v>650</v>
      </c>
      <c r="F250" s="15">
        <v>634.1</v>
      </c>
      <c r="G250" s="15">
        <f t="shared" si="14"/>
        <v>97.553846153846152</v>
      </c>
    </row>
    <row r="251" spans="1:7" ht="43.15" hidden="1" customHeight="1">
      <c r="A251" s="12" t="s">
        <v>168</v>
      </c>
      <c r="B251" s="13" t="s">
        <v>199</v>
      </c>
      <c r="C251" s="14" t="s">
        <v>200</v>
      </c>
      <c r="D251" s="15">
        <v>0</v>
      </c>
      <c r="E251" s="15">
        <v>0</v>
      </c>
      <c r="F251" s="15">
        <v>0</v>
      </c>
      <c r="G251" s="15" t="e">
        <f t="shared" si="14"/>
        <v>#DIV/0!</v>
      </c>
    </row>
    <row r="252" spans="1:7" ht="62.45" customHeight="1">
      <c r="A252" s="12" t="s">
        <v>168</v>
      </c>
      <c r="B252" s="13" t="s">
        <v>201</v>
      </c>
      <c r="C252" s="14" t="s">
        <v>202</v>
      </c>
      <c r="D252" s="15">
        <v>1221.5</v>
      </c>
      <c r="E252" s="15">
        <v>1221.5</v>
      </c>
      <c r="F252" s="15">
        <v>3441.9</v>
      </c>
      <c r="G252" s="15">
        <f t="shared" si="14"/>
        <v>281.77650429799428</v>
      </c>
    </row>
    <row r="253" spans="1:7" ht="51">
      <c r="A253" s="12" t="s">
        <v>168</v>
      </c>
      <c r="B253" s="13" t="s">
        <v>358</v>
      </c>
      <c r="C253" s="14" t="s">
        <v>357</v>
      </c>
      <c r="D253" s="15">
        <v>0</v>
      </c>
      <c r="E253" s="15">
        <v>0</v>
      </c>
      <c r="F253" s="15">
        <v>26.6</v>
      </c>
      <c r="G253" s="15"/>
    </row>
    <row r="254" spans="1:7" ht="51" hidden="1">
      <c r="A254" s="12" t="s">
        <v>168</v>
      </c>
      <c r="B254" s="13" t="s">
        <v>371</v>
      </c>
      <c r="C254" s="14" t="s">
        <v>369</v>
      </c>
      <c r="D254" s="15">
        <v>0</v>
      </c>
      <c r="E254" s="15">
        <v>0</v>
      </c>
      <c r="F254" s="15">
        <v>0</v>
      </c>
      <c r="G254" s="15" t="e">
        <f t="shared" si="14"/>
        <v>#DIV/0!</v>
      </c>
    </row>
    <row r="255" spans="1:7" ht="16.899999999999999" customHeight="1">
      <c r="A255" s="12" t="s">
        <v>168</v>
      </c>
      <c r="B255" s="13" t="s">
        <v>166</v>
      </c>
      <c r="C255" s="14" t="s">
        <v>167</v>
      </c>
      <c r="D255" s="15">
        <v>0</v>
      </c>
      <c r="E255" s="15">
        <v>0</v>
      </c>
      <c r="F255" s="15">
        <v>-300.10000000000002</v>
      </c>
      <c r="G255" s="15"/>
    </row>
    <row r="256" spans="1:7" ht="16.899999999999999" customHeight="1">
      <c r="A256" s="12" t="s">
        <v>168</v>
      </c>
      <c r="B256" s="13" t="s">
        <v>203</v>
      </c>
      <c r="C256" s="14" t="s">
        <v>204</v>
      </c>
      <c r="D256" s="15">
        <v>0</v>
      </c>
      <c r="E256" s="15">
        <v>31000</v>
      </c>
      <c r="F256" s="15">
        <v>0</v>
      </c>
      <c r="G256" s="15">
        <f t="shared" si="14"/>
        <v>0</v>
      </c>
    </row>
    <row r="257" spans="1:8" ht="26.45" hidden="1" customHeight="1">
      <c r="A257" s="12" t="s">
        <v>168</v>
      </c>
      <c r="B257" s="13" t="s">
        <v>282</v>
      </c>
      <c r="C257" s="19" t="s">
        <v>205</v>
      </c>
      <c r="D257" s="15">
        <v>0</v>
      </c>
      <c r="E257" s="15">
        <v>0</v>
      </c>
      <c r="F257" s="15">
        <v>0</v>
      </c>
      <c r="G257" s="15" t="e">
        <f t="shared" si="14"/>
        <v>#DIV/0!</v>
      </c>
    </row>
    <row r="258" spans="1:8" ht="26.45" customHeight="1">
      <c r="A258" s="12" t="s">
        <v>168</v>
      </c>
      <c r="B258" s="13" t="s">
        <v>283</v>
      </c>
      <c r="C258" s="19" t="s">
        <v>206</v>
      </c>
      <c r="D258" s="15">
        <f>32700-32700</f>
        <v>0</v>
      </c>
      <c r="E258" s="15">
        <v>4639.8999999999996</v>
      </c>
      <c r="F258" s="15">
        <v>3868.9</v>
      </c>
      <c r="G258" s="15">
        <f t="shared" si="14"/>
        <v>83.383262570314017</v>
      </c>
    </row>
    <row r="259" spans="1:8" ht="26.45" hidden="1" customHeight="1">
      <c r="A259" s="12" t="s">
        <v>168</v>
      </c>
      <c r="B259" s="41" t="s">
        <v>270</v>
      </c>
      <c r="C259" s="42" t="s">
        <v>271</v>
      </c>
      <c r="D259" s="15">
        <v>0</v>
      </c>
      <c r="E259" s="15">
        <v>0</v>
      </c>
      <c r="F259" s="15">
        <v>0</v>
      </c>
      <c r="G259" s="15" t="e">
        <f t="shared" si="14"/>
        <v>#DIV/0!</v>
      </c>
    </row>
    <row r="260" spans="1:8" ht="26.45" hidden="1" customHeight="1">
      <c r="A260" s="12" t="s">
        <v>168</v>
      </c>
      <c r="B260" s="13" t="s">
        <v>276</v>
      </c>
      <c r="C260" s="14" t="s">
        <v>151</v>
      </c>
      <c r="D260" s="15">
        <v>0</v>
      </c>
      <c r="E260" s="15">
        <v>0</v>
      </c>
      <c r="F260" s="15">
        <v>0</v>
      </c>
      <c r="G260" s="15" t="e">
        <f t="shared" si="14"/>
        <v>#DIV/0!</v>
      </c>
    </row>
    <row r="261" spans="1:8" ht="26.45" customHeight="1">
      <c r="A261" s="12" t="s">
        <v>168</v>
      </c>
      <c r="B261" s="13" t="s">
        <v>277</v>
      </c>
      <c r="C261" s="14" t="s">
        <v>160</v>
      </c>
      <c r="D261" s="15">
        <v>249.1</v>
      </c>
      <c r="E261" s="15">
        <v>239.4</v>
      </c>
      <c r="F261" s="15">
        <v>239.4</v>
      </c>
      <c r="G261" s="15">
        <f t="shared" si="14"/>
        <v>100</v>
      </c>
    </row>
    <row r="262" spans="1:8" ht="39.75" customHeight="1">
      <c r="A262" s="12" t="s">
        <v>168</v>
      </c>
      <c r="B262" s="13" t="s">
        <v>284</v>
      </c>
      <c r="C262" s="14" t="s">
        <v>207</v>
      </c>
      <c r="D262" s="15">
        <v>33443.9</v>
      </c>
      <c r="E262" s="15">
        <v>33443.9</v>
      </c>
      <c r="F262" s="15">
        <v>4801.3</v>
      </c>
      <c r="G262" s="15">
        <f t="shared" si="14"/>
        <v>14.356280218515186</v>
      </c>
    </row>
    <row r="263" spans="1:8" ht="72.599999999999994" customHeight="1">
      <c r="A263" s="12" t="s">
        <v>168</v>
      </c>
      <c r="B263" s="37" t="s">
        <v>272</v>
      </c>
      <c r="C263" s="35" t="s">
        <v>273</v>
      </c>
      <c r="D263" s="15">
        <v>0</v>
      </c>
      <c r="E263" s="15">
        <v>1592.2</v>
      </c>
      <c r="F263" s="15">
        <v>1592.2</v>
      </c>
      <c r="G263" s="15">
        <f t="shared" si="14"/>
        <v>100</v>
      </c>
    </row>
    <row r="264" spans="1:8" ht="40.15" customHeight="1">
      <c r="A264" s="12" t="s">
        <v>168</v>
      </c>
      <c r="B264" s="13" t="s">
        <v>285</v>
      </c>
      <c r="C264" s="14" t="s">
        <v>208</v>
      </c>
      <c r="D264" s="15">
        <v>0</v>
      </c>
      <c r="E264" s="15">
        <v>1592.3</v>
      </c>
      <c r="F264" s="15">
        <v>1592.3</v>
      </c>
      <c r="G264" s="15">
        <f t="shared" si="14"/>
        <v>100</v>
      </c>
    </row>
    <row r="265" spans="1:8" ht="56.45" hidden="1" customHeight="1">
      <c r="A265" s="12" t="s">
        <v>168</v>
      </c>
      <c r="B265" s="13" t="s">
        <v>286</v>
      </c>
      <c r="C265" s="14" t="s">
        <v>209</v>
      </c>
      <c r="D265" s="15">
        <v>0</v>
      </c>
      <c r="E265" s="15">
        <v>0</v>
      </c>
      <c r="F265" s="15">
        <v>0</v>
      </c>
      <c r="G265" s="15" t="e">
        <f t="shared" si="14"/>
        <v>#DIV/0!</v>
      </c>
    </row>
    <row r="266" spans="1:8" ht="13.15" customHeight="1">
      <c r="A266" s="12" t="s">
        <v>168</v>
      </c>
      <c r="B266" s="13" t="s">
        <v>287</v>
      </c>
      <c r="C266" s="14" t="s">
        <v>210</v>
      </c>
      <c r="D266" s="15">
        <v>219.8</v>
      </c>
      <c r="E266" s="15">
        <v>433.6</v>
      </c>
      <c r="F266" s="15">
        <v>433.6</v>
      </c>
      <c r="G266" s="15">
        <f t="shared" si="14"/>
        <v>100</v>
      </c>
    </row>
    <row r="267" spans="1:8" ht="13.15" customHeight="1">
      <c r="A267" s="12" t="s">
        <v>168</v>
      </c>
      <c r="B267" s="13" t="s">
        <v>280</v>
      </c>
      <c r="C267" s="14" t="s">
        <v>152</v>
      </c>
      <c r="D267" s="15">
        <v>70800</v>
      </c>
      <c r="E267" s="15">
        <v>228578.2</v>
      </c>
      <c r="F267" s="15">
        <v>127912.3</v>
      </c>
      <c r="G267" s="15">
        <f t="shared" si="14"/>
        <v>55.959973435786956</v>
      </c>
      <c r="H267" s="45"/>
    </row>
    <row r="268" spans="1:8" ht="13.15" customHeight="1">
      <c r="A268" s="12" t="s">
        <v>168</v>
      </c>
      <c r="B268" s="36" t="s">
        <v>281</v>
      </c>
      <c r="C268" s="35" t="s">
        <v>161</v>
      </c>
      <c r="D268" s="15">
        <v>0</v>
      </c>
      <c r="E268" s="15">
        <v>10939.7</v>
      </c>
      <c r="F268" s="15">
        <v>10939.7</v>
      </c>
      <c r="G268" s="15">
        <f t="shared" si="14"/>
        <v>100</v>
      </c>
    </row>
    <row r="269" spans="1:8" ht="25.5">
      <c r="A269" s="12" t="s">
        <v>168</v>
      </c>
      <c r="B269" s="36" t="s">
        <v>481</v>
      </c>
      <c r="C269" s="35" t="s">
        <v>469</v>
      </c>
      <c r="D269" s="15">
        <v>0</v>
      </c>
      <c r="E269" s="15">
        <v>0</v>
      </c>
      <c r="F269" s="15">
        <v>-13.5</v>
      </c>
      <c r="G269" s="15"/>
    </row>
    <row r="270" spans="1:8" ht="63.75" hidden="1">
      <c r="A270" s="12" t="s">
        <v>168</v>
      </c>
      <c r="B270" s="36" t="s">
        <v>361</v>
      </c>
      <c r="C270" s="35" t="s">
        <v>359</v>
      </c>
      <c r="D270" s="15">
        <v>0</v>
      </c>
      <c r="E270" s="15">
        <v>0</v>
      </c>
      <c r="F270" s="15">
        <v>0</v>
      </c>
      <c r="G270" s="15" t="e">
        <f t="shared" si="14"/>
        <v>#DIV/0!</v>
      </c>
    </row>
    <row r="271" spans="1:8" ht="51" hidden="1">
      <c r="A271" s="12" t="s">
        <v>168</v>
      </c>
      <c r="B271" s="36" t="s">
        <v>362</v>
      </c>
      <c r="C271" s="35" t="s">
        <v>360</v>
      </c>
      <c r="D271" s="15">
        <v>0</v>
      </c>
      <c r="E271" s="15">
        <v>0</v>
      </c>
      <c r="F271" s="15">
        <v>0</v>
      </c>
      <c r="G271" s="15" t="e">
        <f t="shared" si="14"/>
        <v>#DIV/0!</v>
      </c>
    </row>
    <row r="272" spans="1:8" ht="26.45" customHeight="1">
      <c r="A272" s="12" t="s">
        <v>168</v>
      </c>
      <c r="B272" s="13" t="s">
        <v>274</v>
      </c>
      <c r="C272" s="14" t="s">
        <v>155</v>
      </c>
      <c r="D272" s="15">
        <v>0</v>
      </c>
      <c r="E272" s="15">
        <v>-1149.9000000000001</v>
      </c>
      <c r="F272" s="15">
        <v>-39432.1</v>
      </c>
      <c r="G272" s="15">
        <f t="shared" si="14"/>
        <v>3429.1764501260977</v>
      </c>
    </row>
    <row r="273" spans="1:10" s="11" customFormat="1" ht="19.149999999999999" customHeight="1">
      <c r="A273" s="7" t="s">
        <v>211</v>
      </c>
      <c r="B273" s="13" t="s">
        <v>18</v>
      </c>
      <c r="C273" s="9" t="s">
        <v>212</v>
      </c>
      <c r="D273" s="10">
        <f>SUM(D274:D281)</f>
        <v>0</v>
      </c>
      <c r="E273" s="10">
        <f>SUM(E274:E281)</f>
        <v>11450.900000000001</v>
      </c>
      <c r="F273" s="10">
        <f>SUM(F274:F281)</f>
        <v>11399.300000000001</v>
      </c>
      <c r="G273" s="10">
        <f t="shared" si="14"/>
        <v>99.549380398047319</v>
      </c>
    </row>
    <row r="274" spans="1:10" ht="51">
      <c r="A274" s="12" t="s">
        <v>211</v>
      </c>
      <c r="B274" s="13" t="s">
        <v>250</v>
      </c>
      <c r="C274" s="14" t="s">
        <v>251</v>
      </c>
      <c r="D274" s="15">
        <v>0</v>
      </c>
      <c r="E274" s="15">
        <v>5300.8</v>
      </c>
      <c r="F274" s="15">
        <v>5336.1</v>
      </c>
      <c r="G274" s="15">
        <f t="shared" si="14"/>
        <v>100.66593721702387</v>
      </c>
    </row>
    <row r="275" spans="1:10" ht="38.25">
      <c r="A275" s="12" t="s">
        <v>211</v>
      </c>
      <c r="B275" s="36" t="s">
        <v>252</v>
      </c>
      <c r="C275" s="35" t="s">
        <v>253</v>
      </c>
      <c r="D275" s="15">
        <v>0</v>
      </c>
      <c r="E275" s="15">
        <v>95.6</v>
      </c>
      <c r="F275" s="15">
        <v>0</v>
      </c>
      <c r="G275" s="15">
        <f t="shared" si="14"/>
        <v>0</v>
      </c>
    </row>
    <row r="276" spans="1:10" ht="40.5" customHeight="1">
      <c r="A276" s="12" t="s">
        <v>211</v>
      </c>
      <c r="B276" s="36" t="s">
        <v>504</v>
      </c>
      <c r="C276" s="35" t="s">
        <v>503</v>
      </c>
      <c r="D276" s="15">
        <v>0</v>
      </c>
      <c r="E276" s="15">
        <v>2409.6</v>
      </c>
      <c r="F276" s="15">
        <v>2409.6</v>
      </c>
      <c r="G276" s="15">
        <f t="shared" si="14"/>
        <v>100</v>
      </c>
    </row>
    <row r="277" spans="1:10" ht="38.25" hidden="1">
      <c r="A277" s="12" t="s">
        <v>211</v>
      </c>
      <c r="B277" s="36" t="s">
        <v>380</v>
      </c>
      <c r="C277" s="35" t="s">
        <v>379</v>
      </c>
      <c r="D277" s="15">
        <v>0</v>
      </c>
      <c r="E277" s="15">
        <v>0</v>
      </c>
      <c r="F277" s="15">
        <v>0</v>
      </c>
      <c r="G277" s="15" t="e">
        <f t="shared" si="14"/>
        <v>#DIV/0!</v>
      </c>
    </row>
    <row r="278" spans="1:10">
      <c r="A278" s="12" t="s">
        <v>211</v>
      </c>
      <c r="B278" s="13" t="s">
        <v>276</v>
      </c>
      <c r="C278" s="14" t="s">
        <v>151</v>
      </c>
      <c r="D278" s="15">
        <v>0</v>
      </c>
      <c r="E278" s="15">
        <v>3559.7</v>
      </c>
      <c r="F278" s="15">
        <v>3559.6</v>
      </c>
      <c r="G278" s="15">
        <f t="shared" si="14"/>
        <v>99.99719077450348</v>
      </c>
    </row>
    <row r="279" spans="1:10" ht="26.45" hidden="1" customHeight="1">
      <c r="A279" s="12" t="s">
        <v>211</v>
      </c>
      <c r="B279" s="13" t="s">
        <v>278</v>
      </c>
      <c r="C279" s="14" t="s">
        <v>153</v>
      </c>
      <c r="D279" s="15">
        <v>0</v>
      </c>
      <c r="E279" s="15">
        <v>0</v>
      </c>
      <c r="F279" s="15">
        <v>0</v>
      </c>
      <c r="G279" s="15" t="e">
        <f t="shared" si="14"/>
        <v>#DIV/0!</v>
      </c>
    </row>
    <row r="280" spans="1:10" ht="26.45" customHeight="1">
      <c r="A280" s="12" t="s">
        <v>211</v>
      </c>
      <c r="B280" s="13" t="s">
        <v>279</v>
      </c>
      <c r="C280" s="14" t="s">
        <v>154</v>
      </c>
      <c r="D280" s="15">
        <v>0</v>
      </c>
      <c r="E280" s="15">
        <v>92.1</v>
      </c>
      <c r="F280" s="15">
        <v>100.9</v>
      </c>
      <c r="G280" s="15">
        <f t="shared" ref="G280:G281" si="15">F280/E280*100</f>
        <v>109.55483170466884</v>
      </c>
    </row>
    <row r="281" spans="1:10" ht="26.45" customHeight="1">
      <c r="A281" s="12" t="s">
        <v>211</v>
      </c>
      <c r="B281" s="13" t="s">
        <v>274</v>
      </c>
      <c r="C281" s="14" t="s">
        <v>155</v>
      </c>
      <c r="D281" s="15">
        <v>0</v>
      </c>
      <c r="E281" s="15">
        <v>-6.9</v>
      </c>
      <c r="F281" s="15">
        <v>-6.9</v>
      </c>
      <c r="G281" s="15">
        <f t="shared" si="15"/>
        <v>100</v>
      </c>
    </row>
    <row r="282" spans="1:10" s="11" customFormat="1" ht="13.15" customHeight="1">
      <c r="A282" s="7" t="s">
        <v>213</v>
      </c>
      <c r="B282" s="13" t="s">
        <v>18</v>
      </c>
      <c r="C282" s="9" t="s">
        <v>214</v>
      </c>
      <c r="D282" s="10">
        <f>SUM(D283:D318)</f>
        <v>87463.400000000009</v>
      </c>
      <c r="E282" s="10">
        <f>SUM(E283:E318)</f>
        <v>135901.9</v>
      </c>
      <c r="F282" s="10">
        <f>SUM(F283:F318)</f>
        <v>126059.49999999999</v>
      </c>
      <c r="G282" s="10">
        <f t="shared" ref="G282:G345" si="16">F282/E282*100</f>
        <v>92.757717147442378</v>
      </c>
    </row>
    <row r="283" spans="1:10" s="11" customFormat="1" ht="39.75" customHeight="1">
      <c r="A283" s="23" t="s">
        <v>213</v>
      </c>
      <c r="B283" s="13" t="s">
        <v>364</v>
      </c>
      <c r="C283" s="19" t="s">
        <v>363</v>
      </c>
      <c r="D283" s="17">
        <v>1.8</v>
      </c>
      <c r="E283" s="17">
        <v>1.8</v>
      </c>
      <c r="F283" s="17">
        <v>3.5</v>
      </c>
      <c r="G283" s="17">
        <f t="shared" si="16"/>
        <v>194.44444444444443</v>
      </c>
    </row>
    <row r="284" spans="1:10" ht="39.6" customHeight="1">
      <c r="A284" s="12" t="s">
        <v>213</v>
      </c>
      <c r="B284" s="13" t="s">
        <v>215</v>
      </c>
      <c r="C284" s="14" t="s">
        <v>216</v>
      </c>
      <c r="D284" s="15">
        <v>75</v>
      </c>
      <c r="E284" s="15">
        <v>75</v>
      </c>
      <c r="F284" s="15">
        <v>125</v>
      </c>
      <c r="G284" s="15">
        <f t="shared" si="16"/>
        <v>166.66666666666669</v>
      </c>
    </row>
    <row r="285" spans="1:10" ht="39.6" customHeight="1">
      <c r="A285" s="12" t="s">
        <v>213</v>
      </c>
      <c r="B285" s="13" t="s">
        <v>174</v>
      </c>
      <c r="C285" s="14" t="s">
        <v>175</v>
      </c>
      <c r="D285" s="15">
        <v>22.2</v>
      </c>
      <c r="E285" s="15">
        <v>22.2</v>
      </c>
      <c r="F285" s="15">
        <v>18.7</v>
      </c>
      <c r="G285" s="15">
        <f t="shared" si="16"/>
        <v>84.234234234234222</v>
      </c>
    </row>
    <row r="286" spans="1:10" ht="52.9" customHeight="1">
      <c r="A286" s="12" t="s">
        <v>213</v>
      </c>
      <c r="B286" s="13" t="s">
        <v>184</v>
      </c>
      <c r="C286" s="14" t="s">
        <v>185</v>
      </c>
      <c r="D286" s="15">
        <v>968.8</v>
      </c>
      <c r="E286" s="15">
        <v>968.8</v>
      </c>
      <c r="F286" s="15">
        <v>1442.4</v>
      </c>
      <c r="G286" s="15">
        <f t="shared" si="16"/>
        <v>148.88521882741537</v>
      </c>
    </row>
    <row r="287" spans="1:10" ht="26.45" customHeight="1">
      <c r="A287" s="12" t="s">
        <v>213</v>
      </c>
      <c r="B287" s="13" t="s">
        <v>217</v>
      </c>
      <c r="C287" s="14" t="s">
        <v>218</v>
      </c>
      <c r="D287" s="15">
        <v>8</v>
      </c>
      <c r="E287" s="15">
        <v>8</v>
      </c>
      <c r="F287" s="15">
        <v>15.9</v>
      </c>
      <c r="G287" s="15">
        <f t="shared" si="16"/>
        <v>198.75</v>
      </c>
    </row>
    <row r="288" spans="1:10" ht="26.45" customHeight="1">
      <c r="A288" s="12" t="s">
        <v>213</v>
      </c>
      <c r="B288" s="13" t="s">
        <v>164</v>
      </c>
      <c r="C288" s="14" t="s">
        <v>165</v>
      </c>
      <c r="D288" s="15">
        <v>1098</v>
      </c>
      <c r="E288" s="15">
        <v>1098</v>
      </c>
      <c r="F288" s="15">
        <v>1566.1</v>
      </c>
      <c r="G288" s="15">
        <f t="shared" si="16"/>
        <v>142.63205828779599</v>
      </c>
      <c r="J288" s="28"/>
    </row>
    <row r="289" spans="1:10" ht="51">
      <c r="A289" s="12" t="s">
        <v>213</v>
      </c>
      <c r="B289" s="13" t="s">
        <v>250</v>
      </c>
      <c r="C289" s="14" t="s">
        <v>251</v>
      </c>
      <c r="D289" s="15">
        <v>0</v>
      </c>
      <c r="E289" s="15">
        <v>76.099999999999994</v>
      </c>
      <c r="F289" s="15">
        <v>76.099999999999994</v>
      </c>
      <c r="G289" s="15">
        <f t="shared" si="16"/>
        <v>100</v>
      </c>
      <c r="J289" s="28"/>
    </row>
    <row r="290" spans="1:10" ht="63.75" hidden="1">
      <c r="A290" s="12" t="s">
        <v>213</v>
      </c>
      <c r="B290" s="36" t="s">
        <v>258</v>
      </c>
      <c r="C290" s="35" t="s">
        <v>259</v>
      </c>
      <c r="D290" s="15">
        <v>0</v>
      </c>
      <c r="E290" s="15">
        <v>0</v>
      </c>
      <c r="F290" s="15">
        <v>0</v>
      </c>
      <c r="G290" s="15" t="e">
        <f t="shared" si="16"/>
        <v>#DIV/0!</v>
      </c>
    </row>
    <row r="291" spans="1:10" ht="38.25">
      <c r="A291" s="12" t="s">
        <v>213</v>
      </c>
      <c r="B291" s="36" t="s">
        <v>252</v>
      </c>
      <c r="C291" s="35" t="s">
        <v>253</v>
      </c>
      <c r="D291" s="15">
        <v>0</v>
      </c>
      <c r="E291" s="15">
        <v>6560.7</v>
      </c>
      <c r="F291" s="15">
        <v>3511.4</v>
      </c>
      <c r="G291" s="15">
        <f t="shared" si="16"/>
        <v>53.52172786440471</v>
      </c>
    </row>
    <row r="292" spans="1:10" ht="51">
      <c r="A292" s="12" t="s">
        <v>213</v>
      </c>
      <c r="B292" s="36" t="s">
        <v>254</v>
      </c>
      <c r="C292" s="35" t="s">
        <v>255</v>
      </c>
      <c r="D292" s="15">
        <v>0</v>
      </c>
      <c r="E292" s="15">
        <v>0</v>
      </c>
      <c r="F292" s="15">
        <v>648.4</v>
      </c>
      <c r="G292" s="15"/>
    </row>
    <row r="293" spans="1:10" ht="51">
      <c r="A293" s="12" t="s">
        <v>213</v>
      </c>
      <c r="B293" s="36" t="s">
        <v>367</v>
      </c>
      <c r="C293" s="35" t="s">
        <v>365</v>
      </c>
      <c r="D293" s="15">
        <v>40</v>
      </c>
      <c r="E293" s="15">
        <v>40</v>
      </c>
      <c r="F293" s="15">
        <v>146.30000000000001</v>
      </c>
      <c r="G293" s="15">
        <f t="shared" si="16"/>
        <v>365.75</v>
      </c>
    </row>
    <row r="294" spans="1:10" ht="51">
      <c r="A294" s="12" t="s">
        <v>213</v>
      </c>
      <c r="B294" s="36" t="s">
        <v>382</v>
      </c>
      <c r="C294" s="35" t="s">
        <v>381</v>
      </c>
      <c r="D294" s="15">
        <v>17</v>
      </c>
      <c r="E294" s="15">
        <v>17</v>
      </c>
      <c r="F294" s="15">
        <v>50</v>
      </c>
      <c r="G294" s="15">
        <f t="shared" si="16"/>
        <v>294.11764705882354</v>
      </c>
    </row>
    <row r="295" spans="1:10" ht="53.45" customHeight="1">
      <c r="A295" s="12" t="s">
        <v>213</v>
      </c>
      <c r="B295" s="18" t="s">
        <v>368</v>
      </c>
      <c r="C295" s="19" t="s">
        <v>366</v>
      </c>
      <c r="D295" s="15">
        <v>0</v>
      </c>
      <c r="E295" s="15">
        <v>0</v>
      </c>
      <c r="F295" s="15">
        <v>18.2</v>
      </c>
      <c r="G295" s="15"/>
    </row>
    <row r="296" spans="1:10" ht="38.25">
      <c r="A296" s="12" t="s">
        <v>213</v>
      </c>
      <c r="B296" s="18" t="s">
        <v>315</v>
      </c>
      <c r="C296" s="19" t="s">
        <v>313</v>
      </c>
      <c r="D296" s="15">
        <v>572.4</v>
      </c>
      <c r="E296" s="15">
        <v>572.4</v>
      </c>
      <c r="F296" s="15">
        <v>82.2</v>
      </c>
      <c r="G296" s="15">
        <f t="shared" si="16"/>
        <v>14.360587002096437</v>
      </c>
    </row>
    <row r="297" spans="1:10" ht="52.5" customHeight="1">
      <c r="A297" s="12" t="s">
        <v>213</v>
      </c>
      <c r="B297" s="18" t="s">
        <v>358</v>
      </c>
      <c r="C297" s="19" t="s">
        <v>357</v>
      </c>
      <c r="D297" s="15">
        <v>0</v>
      </c>
      <c r="E297" s="15">
        <v>0</v>
      </c>
      <c r="F297" s="15">
        <v>362.2</v>
      </c>
      <c r="G297" s="15"/>
    </row>
    <row r="298" spans="1:10" ht="55.15" customHeight="1">
      <c r="A298" s="12" t="s">
        <v>213</v>
      </c>
      <c r="B298" s="18" t="s">
        <v>371</v>
      </c>
      <c r="C298" s="19" t="s">
        <v>369</v>
      </c>
      <c r="D298" s="15">
        <v>0</v>
      </c>
      <c r="E298" s="15">
        <v>0</v>
      </c>
      <c r="F298" s="15">
        <v>229.5</v>
      </c>
      <c r="G298" s="15"/>
    </row>
    <row r="299" spans="1:10" ht="4.9000000000000004" customHeight="1">
      <c r="A299" s="12" t="s">
        <v>213</v>
      </c>
      <c r="B299" s="18" t="s">
        <v>372</v>
      </c>
      <c r="C299" s="19" t="s">
        <v>370</v>
      </c>
      <c r="D299" s="15">
        <v>0</v>
      </c>
      <c r="E299" s="15">
        <v>0</v>
      </c>
      <c r="F299" s="15">
        <v>0</v>
      </c>
      <c r="G299" s="15" t="e">
        <f t="shared" si="16"/>
        <v>#DIV/0!</v>
      </c>
    </row>
    <row r="300" spans="1:10" ht="105" customHeight="1">
      <c r="A300" s="12" t="s">
        <v>213</v>
      </c>
      <c r="B300" s="18" t="s">
        <v>320</v>
      </c>
      <c r="C300" s="19" t="s">
        <v>319</v>
      </c>
      <c r="D300" s="15">
        <v>0</v>
      </c>
      <c r="E300" s="15">
        <v>0</v>
      </c>
      <c r="F300" s="15">
        <v>80.599999999999994</v>
      </c>
      <c r="G300" s="15"/>
    </row>
    <row r="301" spans="1:10" ht="51">
      <c r="A301" s="12" t="s">
        <v>213</v>
      </c>
      <c r="B301" s="13" t="s">
        <v>316</v>
      </c>
      <c r="C301" s="24" t="s">
        <v>314</v>
      </c>
      <c r="D301" s="15">
        <v>31.8</v>
      </c>
      <c r="E301" s="15">
        <v>31.8</v>
      </c>
      <c r="F301" s="15">
        <v>43</v>
      </c>
      <c r="G301" s="15">
        <f t="shared" si="16"/>
        <v>135.22012578616352</v>
      </c>
    </row>
    <row r="302" spans="1:10" hidden="1">
      <c r="A302" s="12" t="s">
        <v>213</v>
      </c>
      <c r="B302" s="13" t="s">
        <v>166</v>
      </c>
      <c r="C302" s="24" t="s">
        <v>167</v>
      </c>
      <c r="D302" s="15">
        <v>0</v>
      </c>
      <c r="E302" s="15">
        <v>0</v>
      </c>
      <c r="F302" s="15">
        <v>0</v>
      </c>
      <c r="G302" s="15" t="e">
        <f t="shared" si="16"/>
        <v>#DIV/0!</v>
      </c>
    </row>
    <row r="303" spans="1:10">
      <c r="A303" s="12" t="s">
        <v>213</v>
      </c>
      <c r="B303" s="13" t="s">
        <v>203</v>
      </c>
      <c r="C303" s="24" t="s">
        <v>204</v>
      </c>
      <c r="D303" s="15">
        <v>16.600000000000001</v>
      </c>
      <c r="E303" s="15">
        <v>16.600000000000001</v>
      </c>
      <c r="F303" s="15">
        <v>117.8</v>
      </c>
      <c r="G303" s="15">
        <f t="shared" si="16"/>
        <v>709.63855421686742</v>
      </c>
    </row>
    <row r="304" spans="1:10" ht="28.15" customHeight="1">
      <c r="A304" s="12" t="s">
        <v>213</v>
      </c>
      <c r="B304" s="13" t="s">
        <v>282</v>
      </c>
      <c r="C304" s="19" t="s">
        <v>221</v>
      </c>
      <c r="D304" s="15">
        <f>924.6-924.6</f>
        <v>0</v>
      </c>
      <c r="E304" s="15">
        <v>52042</v>
      </c>
      <c r="F304" s="15">
        <v>52042</v>
      </c>
      <c r="G304" s="15">
        <f t="shared" si="16"/>
        <v>100</v>
      </c>
    </row>
    <row r="305" spans="1:7" ht="28.15" hidden="1" customHeight="1">
      <c r="A305" s="12" t="s">
        <v>213</v>
      </c>
      <c r="B305" s="37" t="s">
        <v>374</v>
      </c>
      <c r="C305" s="34" t="s">
        <v>373</v>
      </c>
      <c r="D305" s="15">
        <v>0</v>
      </c>
      <c r="E305" s="15">
        <v>0</v>
      </c>
      <c r="F305" s="15">
        <v>0</v>
      </c>
      <c r="G305" s="15" t="e">
        <f t="shared" si="16"/>
        <v>#DIV/0!</v>
      </c>
    </row>
    <row r="306" spans="1:7" ht="25.5" customHeight="1">
      <c r="A306" s="12" t="s">
        <v>213</v>
      </c>
      <c r="B306" s="38" t="s">
        <v>260</v>
      </c>
      <c r="C306" s="35" t="s">
        <v>261</v>
      </c>
      <c r="D306" s="15">
        <v>0</v>
      </c>
      <c r="E306" s="15">
        <v>64488.5</v>
      </c>
      <c r="F306" s="15">
        <v>64488.5</v>
      </c>
      <c r="G306" s="15">
        <f t="shared" si="16"/>
        <v>100</v>
      </c>
    </row>
    <row r="307" spans="1:7" ht="28.15" hidden="1" customHeight="1">
      <c r="A307" s="12" t="s">
        <v>213</v>
      </c>
      <c r="B307" s="37" t="s">
        <v>262</v>
      </c>
      <c r="C307" s="39" t="s">
        <v>221</v>
      </c>
      <c r="D307" s="15">
        <v>0</v>
      </c>
      <c r="E307" s="15">
        <v>0</v>
      </c>
      <c r="F307" s="15">
        <v>0</v>
      </c>
      <c r="G307" s="15" t="e">
        <f t="shared" si="16"/>
        <v>#DIV/0!</v>
      </c>
    </row>
    <row r="308" spans="1:7">
      <c r="A308" s="12" t="s">
        <v>213</v>
      </c>
      <c r="B308" s="13" t="s">
        <v>276</v>
      </c>
      <c r="C308" s="14" t="s">
        <v>151</v>
      </c>
      <c r="D308" s="15">
        <v>261.7</v>
      </c>
      <c r="E308" s="15">
        <v>20279.900000000001</v>
      </c>
      <c r="F308" s="15">
        <v>19756.5</v>
      </c>
      <c r="G308" s="15">
        <f t="shared" si="16"/>
        <v>97.419119423665791</v>
      </c>
    </row>
    <row r="309" spans="1:7" ht="26.45" customHeight="1">
      <c r="A309" s="12" t="s">
        <v>213</v>
      </c>
      <c r="B309" s="13" t="s">
        <v>277</v>
      </c>
      <c r="C309" s="14" t="s">
        <v>160</v>
      </c>
      <c r="D309" s="15">
        <v>3889.8</v>
      </c>
      <c r="E309" s="15">
        <v>3903.2</v>
      </c>
      <c r="F309" s="15">
        <v>3903.2</v>
      </c>
      <c r="G309" s="15">
        <f t="shared" si="16"/>
        <v>100</v>
      </c>
    </row>
    <row r="310" spans="1:7" ht="40.5" customHeight="1">
      <c r="A310" s="12" t="s">
        <v>213</v>
      </c>
      <c r="B310" s="13" t="s">
        <v>288</v>
      </c>
      <c r="C310" s="14" t="s">
        <v>222</v>
      </c>
      <c r="D310" s="15">
        <v>35</v>
      </c>
      <c r="E310" s="15">
        <v>35</v>
      </c>
      <c r="F310" s="15">
        <v>19.3</v>
      </c>
      <c r="G310" s="15">
        <f t="shared" si="16"/>
        <v>55.142857142857146</v>
      </c>
    </row>
    <row r="311" spans="1:7" ht="26.45" customHeight="1">
      <c r="A311" s="12" t="s">
        <v>213</v>
      </c>
      <c r="B311" s="13" t="s">
        <v>289</v>
      </c>
      <c r="C311" s="14" t="s">
        <v>223</v>
      </c>
      <c r="D311" s="15">
        <v>0</v>
      </c>
      <c r="E311" s="15">
        <v>4899.8</v>
      </c>
      <c r="F311" s="15">
        <v>3503.5</v>
      </c>
      <c r="G311" s="15">
        <f t="shared" si="16"/>
        <v>71.502918486468843</v>
      </c>
    </row>
    <row r="312" spans="1:7" ht="13.15" customHeight="1">
      <c r="A312" s="12" t="s">
        <v>213</v>
      </c>
      <c r="B312" s="13" t="s">
        <v>280</v>
      </c>
      <c r="C312" s="14" t="s">
        <v>152</v>
      </c>
      <c r="D312" s="15">
        <v>0</v>
      </c>
      <c r="E312" s="15">
        <v>11120.7</v>
      </c>
      <c r="F312" s="15">
        <v>4813.2</v>
      </c>
      <c r="G312" s="15">
        <f t="shared" si="16"/>
        <v>43.28144811028082</v>
      </c>
    </row>
    <row r="313" spans="1:7" ht="13.15" customHeight="1">
      <c r="A313" s="12" t="s">
        <v>213</v>
      </c>
      <c r="B313" s="13" t="s">
        <v>281</v>
      </c>
      <c r="C313" s="14" t="s">
        <v>161</v>
      </c>
      <c r="D313" s="15">
        <v>80425.3</v>
      </c>
      <c r="E313" s="15">
        <v>0</v>
      </c>
      <c r="F313" s="15">
        <v>0</v>
      </c>
      <c r="G313" s="15"/>
    </row>
    <row r="314" spans="1:7" ht="25.5" hidden="1">
      <c r="A314" s="12" t="s">
        <v>213</v>
      </c>
      <c r="B314" s="13" t="s">
        <v>480</v>
      </c>
      <c r="C314" s="14" t="s">
        <v>470</v>
      </c>
      <c r="D314" s="15">
        <v>0</v>
      </c>
      <c r="E314" s="15">
        <v>0</v>
      </c>
      <c r="F314" s="15">
        <v>0</v>
      </c>
      <c r="G314" s="15" t="e">
        <f t="shared" si="16"/>
        <v>#DIV/0!</v>
      </c>
    </row>
    <row r="315" spans="1:7" ht="38.25" hidden="1">
      <c r="A315" s="12" t="s">
        <v>213</v>
      </c>
      <c r="B315" s="13" t="s">
        <v>269</v>
      </c>
      <c r="C315" s="35" t="s">
        <v>263</v>
      </c>
      <c r="D315" s="15">
        <v>0</v>
      </c>
      <c r="E315" s="15">
        <v>0</v>
      </c>
      <c r="F315" s="15">
        <v>0</v>
      </c>
      <c r="G315" s="15" t="e">
        <f t="shared" si="16"/>
        <v>#DIV/0!</v>
      </c>
    </row>
    <row r="316" spans="1:7" ht="38.25" hidden="1">
      <c r="A316" s="12" t="s">
        <v>213</v>
      </c>
      <c r="B316" s="36" t="s">
        <v>264</v>
      </c>
      <c r="C316" s="35" t="s">
        <v>265</v>
      </c>
      <c r="D316" s="15">
        <v>0</v>
      </c>
      <c r="E316" s="15">
        <v>0</v>
      </c>
      <c r="F316" s="15">
        <v>0</v>
      </c>
      <c r="G316" s="15" t="e">
        <f t="shared" si="16"/>
        <v>#DIV/0!</v>
      </c>
    </row>
    <row r="317" spans="1:7" ht="25.5">
      <c r="A317" s="12" t="s">
        <v>213</v>
      </c>
      <c r="B317" s="36" t="s">
        <v>266</v>
      </c>
      <c r="C317" s="35" t="s">
        <v>267</v>
      </c>
      <c r="D317" s="15">
        <v>0</v>
      </c>
      <c r="E317" s="15">
        <v>0</v>
      </c>
      <c r="F317" s="15">
        <v>-225.7</v>
      </c>
      <c r="G317" s="15"/>
    </row>
    <row r="318" spans="1:7" ht="26.45" customHeight="1">
      <c r="A318" s="12" t="s">
        <v>213</v>
      </c>
      <c r="B318" s="13" t="s">
        <v>274</v>
      </c>
      <c r="C318" s="14" t="s">
        <v>155</v>
      </c>
      <c r="D318" s="15">
        <v>0</v>
      </c>
      <c r="E318" s="15">
        <v>-30355.599999999999</v>
      </c>
      <c r="F318" s="15">
        <v>-30778.3</v>
      </c>
      <c r="G318" s="15">
        <f t="shared" si="16"/>
        <v>101.39249430088681</v>
      </c>
    </row>
    <row r="319" spans="1:7" s="11" customFormat="1" ht="13.15" customHeight="1">
      <c r="A319" s="7" t="s">
        <v>224</v>
      </c>
      <c r="B319" s="13"/>
      <c r="C319" s="9" t="s">
        <v>225</v>
      </c>
      <c r="D319" s="10">
        <f t="shared" ref="D319:F319" si="17">D320</f>
        <v>10.5</v>
      </c>
      <c r="E319" s="10">
        <f t="shared" si="17"/>
        <v>52.1</v>
      </c>
      <c r="F319" s="10">
        <f t="shared" si="17"/>
        <v>16.399999999999999</v>
      </c>
      <c r="G319" s="10">
        <f t="shared" si="16"/>
        <v>31.477927063339727</v>
      </c>
    </row>
    <row r="320" spans="1:7" ht="38.25">
      <c r="A320" s="12" t="s">
        <v>224</v>
      </c>
      <c r="B320" s="36" t="s">
        <v>252</v>
      </c>
      <c r="C320" s="35" t="s">
        <v>253</v>
      </c>
      <c r="D320" s="15">
        <v>10.5</v>
      </c>
      <c r="E320" s="15">
        <v>52.1</v>
      </c>
      <c r="F320" s="15">
        <v>16.399999999999999</v>
      </c>
      <c r="G320" s="15">
        <f t="shared" si="16"/>
        <v>31.477927063339727</v>
      </c>
    </row>
    <row r="321" spans="1:7" s="11" customFormat="1" ht="26.45" customHeight="1">
      <c r="A321" s="7" t="s">
        <v>226</v>
      </c>
      <c r="B321" s="13" t="s">
        <v>18</v>
      </c>
      <c r="C321" s="9" t="s">
        <v>227</v>
      </c>
      <c r="D321" s="10">
        <f t="shared" ref="D321:F321" si="18">D322</f>
        <v>12.8</v>
      </c>
      <c r="E321" s="10">
        <f t="shared" si="18"/>
        <v>79.099999999999994</v>
      </c>
      <c r="F321" s="10">
        <f t="shared" si="18"/>
        <v>84</v>
      </c>
      <c r="G321" s="10">
        <f t="shared" si="16"/>
        <v>106.19469026548674</v>
      </c>
    </row>
    <row r="322" spans="1:7" ht="38.25">
      <c r="A322" s="12" t="s">
        <v>226</v>
      </c>
      <c r="B322" s="36" t="s">
        <v>252</v>
      </c>
      <c r="C322" s="35" t="s">
        <v>253</v>
      </c>
      <c r="D322" s="15">
        <v>12.8</v>
      </c>
      <c r="E322" s="15">
        <v>79.099999999999994</v>
      </c>
      <c r="F322" s="15">
        <v>84</v>
      </c>
      <c r="G322" s="15">
        <f t="shared" si="16"/>
        <v>106.19469026548674</v>
      </c>
    </row>
    <row r="323" spans="1:7" s="11" customFormat="1" ht="13.15" customHeight="1">
      <c r="A323" s="7" t="s">
        <v>228</v>
      </c>
      <c r="B323" s="13" t="s">
        <v>18</v>
      </c>
      <c r="C323" s="9" t="s">
        <v>229</v>
      </c>
      <c r="D323" s="10">
        <f>SUM(D324:D346)</f>
        <v>5775.3</v>
      </c>
      <c r="E323" s="10">
        <f>SUM(E324:E346)</f>
        <v>17456.399999999998</v>
      </c>
      <c r="F323" s="10">
        <f>SUM(F324:F346)</f>
        <v>7387.5</v>
      </c>
      <c r="G323" s="10">
        <f t="shared" si="16"/>
        <v>42.319722279507808</v>
      </c>
    </row>
    <row r="324" spans="1:7" ht="76.5">
      <c r="A324" s="12" t="s">
        <v>228</v>
      </c>
      <c r="B324" s="13" t="s">
        <v>230</v>
      </c>
      <c r="C324" s="24" t="s">
        <v>231</v>
      </c>
      <c r="D324" s="15">
        <v>70</v>
      </c>
      <c r="E324" s="15">
        <v>70</v>
      </c>
      <c r="F324" s="15">
        <v>84.8</v>
      </c>
      <c r="G324" s="15">
        <f t="shared" si="16"/>
        <v>121.14285714285712</v>
      </c>
    </row>
    <row r="325" spans="1:7" ht="51">
      <c r="A325" s="12" t="s">
        <v>228</v>
      </c>
      <c r="B325" s="13" t="s">
        <v>184</v>
      </c>
      <c r="C325" s="24" t="s">
        <v>185</v>
      </c>
      <c r="D325" s="15">
        <v>0</v>
      </c>
      <c r="E325" s="15">
        <v>0</v>
      </c>
      <c r="F325" s="15">
        <v>337.5</v>
      </c>
      <c r="G325" s="15"/>
    </row>
    <row r="326" spans="1:7" ht="51">
      <c r="A326" s="12" t="s">
        <v>228</v>
      </c>
      <c r="B326" s="13" t="s">
        <v>250</v>
      </c>
      <c r="C326" s="14" t="s">
        <v>251</v>
      </c>
      <c r="D326" s="15">
        <v>0</v>
      </c>
      <c r="E326" s="15">
        <v>5760.2</v>
      </c>
      <c r="F326" s="15">
        <v>5762.6</v>
      </c>
      <c r="G326" s="15">
        <f t="shared" si="16"/>
        <v>100.04166521995765</v>
      </c>
    </row>
    <row r="327" spans="1:7" ht="38.25">
      <c r="A327" s="12" t="s">
        <v>228</v>
      </c>
      <c r="B327" s="36" t="s">
        <v>252</v>
      </c>
      <c r="C327" s="35" t="s">
        <v>253</v>
      </c>
      <c r="D327" s="15">
        <v>0</v>
      </c>
      <c r="E327" s="15">
        <v>735.4</v>
      </c>
      <c r="F327" s="15">
        <v>137.69999999999999</v>
      </c>
      <c r="G327" s="15">
        <f t="shared" si="16"/>
        <v>18.724503671471307</v>
      </c>
    </row>
    <row r="328" spans="1:7" ht="51" hidden="1">
      <c r="A328" s="12" t="s">
        <v>228</v>
      </c>
      <c r="B328" s="38" t="s">
        <v>190</v>
      </c>
      <c r="C328" s="40" t="s">
        <v>268</v>
      </c>
      <c r="D328" s="15">
        <v>0</v>
      </c>
      <c r="E328" s="15">
        <v>0</v>
      </c>
      <c r="F328" s="15">
        <v>0</v>
      </c>
      <c r="G328" s="15" t="e">
        <f t="shared" si="16"/>
        <v>#DIV/0!</v>
      </c>
    </row>
    <row r="329" spans="1:7" ht="38.25" hidden="1">
      <c r="A329" s="12" t="s">
        <v>228</v>
      </c>
      <c r="B329" s="38" t="s">
        <v>315</v>
      </c>
      <c r="C329" s="40" t="s">
        <v>313</v>
      </c>
      <c r="D329" s="15">
        <v>0</v>
      </c>
      <c r="E329" s="15">
        <v>0</v>
      </c>
      <c r="F329" s="15">
        <v>0</v>
      </c>
      <c r="G329" s="15" t="e">
        <f t="shared" si="16"/>
        <v>#DIV/0!</v>
      </c>
    </row>
    <row r="330" spans="1:7" ht="51">
      <c r="A330" s="12" t="s">
        <v>228</v>
      </c>
      <c r="B330" s="38" t="s">
        <v>358</v>
      </c>
      <c r="C330" s="40" t="s">
        <v>357</v>
      </c>
      <c r="D330" s="15">
        <v>1171</v>
      </c>
      <c r="E330" s="15">
        <v>1171</v>
      </c>
      <c r="F330" s="15">
        <v>109</v>
      </c>
      <c r="G330" s="15">
        <f t="shared" si="16"/>
        <v>9.3082835183603763</v>
      </c>
    </row>
    <row r="331" spans="1:7" ht="55.15" customHeight="1">
      <c r="A331" s="12" t="s">
        <v>228</v>
      </c>
      <c r="B331" s="38" t="s">
        <v>371</v>
      </c>
      <c r="C331" s="40" t="s">
        <v>369</v>
      </c>
      <c r="D331" s="15">
        <v>0</v>
      </c>
      <c r="E331" s="15">
        <v>0</v>
      </c>
      <c r="F331" s="15">
        <v>36.1</v>
      </c>
      <c r="G331" s="15"/>
    </row>
    <row r="332" spans="1:7" ht="89.25" hidden="1">
      <c r="A332" s="43" t="s">
        <v>228</v>
      </c>
      <c r="B332" s="44" t="s">
        <v>384</v>
      </c>
      <c r="C332" s="40" t="s">
        <v>383</v>
      </c>
      <c r="D332" s="15">
        <v>0</v>
      </c>
      <c r="E332" s="15">
        <v>0</v>
      </c>
      <c r="F332" s="15">
        <v>0</v>
      </c>
      <c r="G332" s="15" t="e">
        <f t="shared" si="16"/>
        <v>#DIV/0!</v>
      </c>
    </row>
    <row r="333" spans="1:7" ht="63.75" hidden="1">
      <c r="A333" s="43" t="s">
        <v>228</v>
      </c>
      <c r="B333" s="38" t="s">
        <v>372</v>
      </c>
      <c r="C333" s="40" t="s">
        <v>370</v>
      </c>
      <c r="D333" s="15">
        <v>0</v>
      </c>
      <c r="E333" s="15">
        <v>0</v>
      </c>
      <c r="F333" s="15">
        <v>0</v>
      </c>
      <c r="G333" s="15" t="e">
        <f t="shared" si="16"/>
        <v>#DIV/0!</v>
      </c>
    </row>
    <row r="334" spans="1:7" ht="42" customHeight="1">
      <c r="A334" s="43" t="s">
        <v>228</v>
      </c>
      <c r="B334" s="38" t="s">
        <v>318</v>
      </c>
      <c r="C334" s="42" t="s">
        <v>317</v>
      </c>
      <c r="D334" s="15">
        <v>269</v>
      </c>
      <c r="E334" s="15">
        <v>269</v>
      </c>
      <c r="F334" s="15">
        <v>953</v>
      </c>
      <c r="G334" s="15">
        <f t="shared" si="16"/>
        <v>354.27509293680299</v>
      </c>
    </row>
    <row r="335" spans="1:7">
      <c r="A335" s="12" t="s">
        <v>228</v>
      </c>
      <c r="B335" s="36" t="s">
        <v>166</v>
      </c>
      <c r="C335" s="35" t="s">
        <v>167</v>
      </c>
      <c r="D335" s="15">
        <v>0</v>
      </c>
      <c r="E335" s="15">
        <v>0</v>
      </c>
      <c r="F335" s="15">
        <v>-22.8</v>
      </c>
      <c r="G335" s="15"/>
    </row>
    <row r="336" spans="1:7">
      <c r="A336" s="12" t="s">
        <v>228</v>
      </c>
      <c r="B336" s="13" t="s">
        <v>203</v>
      </c>
      <c r="C336" s="14" t="s">
        <v>204</v>
      </c>
      <c r="D336" s="15">
        <v>3048</v>
      </c>
      <c r="E336" s="15">
        <v>3048</v>
      </c>
      <c r="F336" s="15">
        <v>1097.2</v>
      </c>
      <c r="G336" s="15">
        <f t="shared" si="16"/>
        <v>35.99737532808399</v>
      </c>
    </row>
    <row r="337" spans="1:7" ht="38.25" hidden="1">
      <c r="A337" s="12" t="s">
        <v>228</v>
      </c>
      <c r="B337" s="13" t="s">
        <v>290</v>
      </c>
      <c r="C337" s="14" t="s">
        <v>232</v>
      </c>
      <c r="D337" s="15">
        <v>0</v>
      </c>
      <c r="E337" s="15">
        <v>0</v>
      </c>
      <c r="F337" s="15">
        <v>0</v>
      </c>
      <c r="G337" s="15" t="e">
        <f t="shared" si="16"/>
        <v>#DIV/0!</v>
      </c>
    </row>
    <row r="338" spans="1:7" ht="26.45" hidden="1" customHeight="1">
      <c r="A338" s="12" t="s">
        <v>228</v>
      </c>
      <c r="B338" s="13" t="s">
        <v>291</v>
      </c>
      <c r="C338" s="14" t="s">
        <v>236</v>
      </c>
      <c r="D338" s="15">
        <v>0</v>
      </c>
      <c r="E338" s="15">
        <v>0</v>
      </c>
      <c r="F338" s="15">
        <v>0</v>
      </c>
      <c r="G338" s="15" t="e">
        <f t="shared" si="16"/>
        <v>#DIV/0!</v>
      </c>
    </row>
    <row r="339" spans="1:7" ht="26.45" hidden="1" customHeight="1">
      <c r="A339" s="12" t="s">
        <v>228</v>
      </c>
      <c r="B339" s="13" t="s">
        <v>386</v>
      </c>
      <c r="C339" s="14" t="s">
        <v>385</v>
      </c>
      <c r="D339" s="15">
        <v>0</v>
      </c>
      <c r="E339" s="15">
        <v>0</v>
      </c>
      <c r="F339" s="15">
        <v>0</v>
      </c>
      <c r="G339" s="15" t="e">
        <f t="shared" si="16"/>
        <v>#DIV/0!</v>
      </c>
    </row>
    <row r="340" spans="1:7" ht="13.15" customHeight="1">
      <c r="A340" s="12" t="s">
        <v>228</v>
      </c>
      <c r="B340" s="13" t="s">
        <v>276</v>
      </c>
      <c r="C340" s="14" t="s">
        <v>151</v>
      </c>
      <c r="D340" s="15">
        <v>0</v>
      </c>
      <c r="E340" s="15">
        <v>7489.1</v>
      </c>
      <c r="F340" s="15">
        <v>0</v>
      </c>
      <c r="G340" s="15">
        <f t="shared" si="16"/>
        <v>0</v>
      </c>
    </row>
    <row r="341" spans="1:7" ht="26.45" customHeight="1">
      <c r="A341" s="12" t="s">
        <v>228</v>
      </c>
      <c r="B341" s="13" t="s">
        <v>277</v>
      </c>
      <c r="C341" s="14" t="s">
        <v>160</v>
      </c>
      <c r="D341" s="15">
        <v>1217.3</v>
      </c>
      <c r="E341" s="15">
        <v>958.8</v>
      </c>
      <c r="F341" s="15">
        <v>958.8</v>
      </c>
      <c r="G341" s="15">
        <f t="shared" si="16"/>
        <v>100</v>
      </c>
    </row>
    <row r="342" spans="1:7" ht="18.600000000000001" hidden="1" customHeight="1">
      <c r="A342" s="12" t="s">
        <v>228</v>
      </c>
      <c r="B342" s="13" t="s">
        <v>280</v>
      </c>
      <c r="C342" s="14" t="s">
        <v>152</v>
      </c>
      <c r="D342" s="15">
        <v>0</v>
      </c>
      <c r="E342" s="15">
        <v>0</v>
      </c>
      <c r="F342" s="15">
        <v>0</v>
      </c>
      <c r="G342" s="15" t="e">
        <f t="shared" si="16"/>
        <v>#DIV/0!</v>
      </c>
    </row>
    <row r="343" spans="1:7" ht="51.75" customHeight="1">
      <c r="A343" s="12" t="s">
        <v>228</v>
      </c>
      <c r="B343" s="13" t="s">
        <v>376</v>
      </c>
      <c r="C343" s="14" t="s">
        <v>375</v>
      </c>
      <c r="D343" s="15">
        <v>0</v>
      </c>
      <c r="E343" s="15">
        <v>1424.3</v>
      </c>
      <c r="F343" s="15">
        <v>1397</v>
      </c>
      <c r="G343" s="15">
        <f t="shared" si="16"/>
        <v>98.083268974232965</v>
      </c>
    </row>
    <row r="344" spans="1:7">
      <c r="A344" s="12" t="s">
        <v>228</v>
      </c>
      <c r="B344" s="36" t="s">
        <v>281</v>
      </c>
      <c r="C344" s="35" t="s">
        <v>161</v>
      </c>
      <c r="D344" s="15">
        <f>1146.6-1146.6</f>
        <v>0</v>
      </c>
      <c r="E344" s="15">
        <v>50</v>
      </c>
      <c r="F344" s="15">
        <v>56</v>
      </c>
      <c r="G344" s="15">
        <f t="shared" si="16"/>
        <v>112.00000000000001</v>
      </c>
    </row>
    <row r="345" spans="1:7" ht="38.25">
      <c r="A345" s="12" t="s">
        <v>228</v>
      </c>
      <c r="B345" s="13" t="s">
        <v>292</v>
      </c>
      <c r="C345" s="14" t="s">
        <v>233</v>
      </c>
      <c r="D345" s="15">
        <v>0</v>
      </c>
      <c r="E345" s="15">
        <v>-1075.3</v>
      </c>
      <c r="F345" s="15">
        <v>-1075.3</v>
      </c>
      <c r="G345" s="15">
        <f t="shared" si="16"/>
        <v>100</v>
      </c>
    </row>
    <row r="346" spans="1:7" ht="26.45" customHeight="1">
      <c r="A346" s="12" t="s">
        <v>228</v>
      </c>
      <c r="B346" s="13" t="s">
        <v>274</v>
      </c>
      <c r="C346" s="14" t="s">
        <v>155</v>
      </c>
      <c r="D346" s="15">
        <v>0</v>
      </c>
      <c r="E346" s="15">
        <v>-2444.1</v>
      </c>
      <c r="F346" s="15">
        <v>-2444.1</v>
      </c>
      <c r="G346" s="15">
        <f t="shared" ref="G346:G347" si="19">F346/E346*100</f>
        <v>100</v>
      </c>
    </row>
    <row r="347" spans="1:7" ht="13.15" customHeight="1">
      <c r="A347" s="25" t="s">
        <v>18</v>
      </c>
      <c r="B347" s="29"/>
      <c r="C347" s="29" t="s">
        <v>234</v>
      </c>
      <c r="D347" s="21">
        <f>D13+D21+D29+D37+D101+D103+D115+D125+D142+D188+D202+D222+D232+D273+D282+D319+D321+D323+D94</f>
        <v>2277263.6999999993</v>
      </c>
      <c r="E347" s="21">
        <f t="shared" ref="E347" si="20">E13+E21+E29+E37+E101+E103+E115+E125+E142+E188+E202+E222+E232+E273+E282+E319+E321+E323+E94</f>
        <v>2612156.9999999995</v>
      </c>
      <c r="F347" s="21">
        <f>F13+F21+F29+F37+F101+F103+F115+F125+F142+F188+F202+F222+F232+F273+F282+F319+F321+F323+F94+F96+F98+F109+F140</f>
        <v>2423483.399999999</v>
      </c>
      <c r="G347" s="21">
        <f t="shared" si="19"/>
        <v>92.777095710556424</v>
      </c>
    </row>
    <row r="348" spans="1:7">
      <c r="A348" s="30"/>
    </row>
    <row r="349" spans="1:7">
      <c r="A349" s="30"/>
      <c r="F349" s="28"/>
    </row>
    <row r="350" spans="1:7">
      <c r="A350" s="30"/>
    </row>
    <row r="351" spans="1:7">
      <c r="A351" s="30"/>
    </row>
    <row r="352" spans="1:7">
      <c r="A352" s="30"/>
    </row>
    <row r="353" spans="1:1">
      <c r="A353" s="30"/>
    </row>
    <row r="354" spans="1:1">
      <c r="A354" s="30"/>
    </row>
    <row r="355" spans="1:1">
      <c r="A355" s="30"/>
    </row>
    <row r="356" spans="1:1">
      <c r="A356" s="30"/>
    </row>
    <row r="357" spans="1:1">
      <c r="A357" s="30"/>
    </row>
    <row r="358" spans="1:1">
      <c r="A358" s="30"/>
    </row>
    <row r="359" spans="1:1">
      <c r="A359" s="30"/>
    </row>
    <row r="360" spans="1:1">
      <c r="A360" s="30"/>
    </row>
    <row r="361" spans="1:1">
      <c r="A361" s="30"/>
    </row>
    <row r="362" spans="1:1">
      <c r="A362" s="30"/>
    </row>
    <row r="363" spans="1:1">
      <c r="A363" s="30"/>
    </row>
    <row r="364" spans="1:1">
      <c r="A364" s="30"/>
    </row>
    <row r="365" spans="1:1">
      <c r="A365" s="30"/>
    </row>
    <row r="366" spans="1:1">
      <c r="A366" s="30"/>
    </row>
    <row r="367" spans="1:1">
      <c r="A367" s="30"/>
    </row>
    <row r="368" spans="1:1">
      <c r="A368" s="30"/>
    </row>
    <row r="369" spans="1:1">
      <c r="A369" s="30"/>
    </row>
    <row r="370" spans="1:1">
      <c r="A370" s="30"/>
    </row>
    <row r="371" spans="1:1">
      <c r="A371" s="30"/>
    </row>
    <row r="372" spans="1:1">
      <c r="A372" s="30"/>
    </row>
    <row r="373" spans="1:1">
      <c r="A373" s="30"/>
    </row>
    <row r="374" spans="1:1">
      <c r="A374" s="30"/>
    </row>
    <row r="375" spans="1:1">
      <c r="A375" s="30"/>
    </row>
    <row r="376" spans="1:1">
      <c r="A376" s="30"/>
    </row>
    <row r="377" spans="1:1">
      <c r="A377" s="30"/>
    </row>
    <row r="378" spans="1:1">
      <c r="A378" s="30"/>
    </row>
    <row r="379" spans="1:1">
      <c r="A379" s="30"/>
    </row>
    <row r="380" spans="1:1">
      <c r="A380" s="30"/>
    </row>
    <row r="381" spans="1:1">
      <c r="A381" s="30"/>
    </row>
    <row r="382" spans="1:1">
      <c r="A382" s="30"/>
    </row>
    <row r="383" spans="1:1">
      <c r="A383" s="30"/>
    </row>
    <row r="384" spans="1:1">
      <c r="A384" s="30"/>
    </row>
    <row r="385" spans="1:1">
      <c r="A385" s="30"/>
    </row>
    <row r="386" spans="1:1">
      <c r="A386" s="30"/>
    </row>
    <row r="387" spans="1:1">
      <c r="A387" s="30"/>
    </row>
    <row r="388" spans="1:1">
      <c r="A388" s="30"/>
    </row>
    <row r="389" spans="1:1">
      <c r="A389" s="30"/>
    </row>
    <row r="390" spans="1:1">
      <c r="A390" s="30"/>
    </row>
    <row r="391" spans="1:1">
      <c r="A391" s="30"/>
    </row>
    <row r="392" spans="1:1">
      <c r="A392" s="30"/>
    </row>
  </sheetData>
  <autoFilter ref="A11:P347"/>
  <mergeCells count="11">
    <mergeCell ref="A7:G7"/>
    <mergeCell ref="D6:G6"/>
    <mergeCell ref="D1:G4"/>
    <mergeCell ref="E8:G8"/>
    <mergeCell ref="A9:B10"/>
    <mergeCell ref="C9:C11"/>
    <mergeCell ref="D9:G9"/>
    <mergeCell ref="D10:D11"/>
    <mergeCell ref="E10:E11"/>
    <mergeCell ref="F10:F11"/>
    <mergeCell ref="G10:G11"/>
  </mergeCells>
  <pageMargins left="1.1811023622047245" right="0.39370078740157483" top="1.1811023622047245" bottom="0.39370078740157483" header="0.15748031496062992" footer="0.23622047244094491"/>
  <pageSetup paperSize="9" scale="92"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2021-08-10T05:34:25Z</cp:lastPrinted>
  <dcterms:created xsi:type="dcterms:W3CDTF">2018-04-25T11:47:13Z</dcterms:created>
  <dcterms:modified xsi:type="dcterms:W3CDTF">2021-08-10T12:17:38Z</dcterms:modified>
</cp:coreProperties>
</file>